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jcnas01\MJC\Legal Services Grants\Data Spreadsheets\2024\"/>
    </mc:Choice>
  </mc:AlternateContent>
  <xr:revisionPtr revIDLastSave="0" documentId="8_{E20D7C67-B093-4912-ABF4-6A20F72AB97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Outcome Measures  Demographics" sheetId="1" r:id="rId1"/>
    <sheet name="Staff Attorneys and Advocates" sheetId="2" r:id="rId2"/>
    <sheet name="Pro Bono Attorneys" sheetId="3" r:id="rId3"/>
    <sheet name="Judicare or Contract Attorney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3" i="2"/>
  <c r="R16" i="2"/>
  <c r="E13" i="2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10" i="2"/>
  <c r="R70" i="2" l="1"/>
  <c r="R12" i="2"/>
  <c r="R13" i="2"/>
  <c r="R14" i="2"/>
  <c r="R15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11" i="2"/>
  <c r="Q10" i="2" l="1"/>
  <c r="E12" i="2" l="1"/>
  <c r="E10" i="2" l="1"/>
  <c r="P97" i="4" l="1"/>
  <c r="O97" i="4"/>
  <c r="N97" i="4"/>
  <c r="M97" i="4"/>
  <c r="L97" i="4"/>
  <c r="K97" i="4"/>
  <c r="J97" i="4"/>
  <c r="I97" i="4"/>
  <c r="H97" i="4"/>
  <c r="G97" i="4"/>
  <c r="F97" i="4"/>
  <c r="D97" i="4"/>
  <c r="C97" i="4"/>
  <c r="B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Q74" i="4"/>
  <c r="E74" i="4"/>
  <c r="Q73" i="4"/>
  <c r="E73" i="4"/>
  <c r="Q72" i="4"/>
  <c r="E72" i="4"/>
  <c r="Q71" i="4"/>
  <c r="E7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Q59" i="4"/>
  <c r="E59" i="4"/>
  <c r="Q58" i="4"/>
  <c r="E58" i="4"/>
  <c r="Q57" i="4"/>
  <c r="E57" i="4"/>
  <c r="Q56" i="4"/>
  <c r="E56" i="4"/>
  <c r="Q55" i="4"/>
  <c r="E55" i="4"/>
  <c r="Q54" i="4"/>
  <c r="E54" i="4"/>
  <c r="Q53" i="4"/>
  <c r="E53" i="4"/>
  <c r="Q52" i="4"/>
  <c r="E52" i="4"/>
  <c r="Q51" i="4"/>
  <c r="E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Q40" i="4"/>
  <c r="E40" i="4"/>
  <c r="Q39" i="4"/>
  <c r="E39" i="4"/>
  <c r="Q38" i="4"/>
  <c r="E38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Q75" i="3"/>
  <c r="E75" i="3"/>
  <c r="Q74" i="3"/>
  <c r="E74" i="3"/>
  <c r="Q73" i="3"/>
  <c r="E73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Q41" i="3"/>
  <c r="E41" i="3"/>
  <c r="Q40" i="3"/>
  <c r="E40" i="3"/>
  <c r="Q39" i="3"/>
  <c r="E39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97" i="4" l="1"/>
  <c r="E97" i="4"/>
  <c r="Q98" i="3"/>
  <c r="E98" i="3"/>
  <c r="G97" i="2"/>
  <c r="H97" i="2"/>
  <c r="I97" i="2"/>
  <c r="J97" i="2"/>
  <c r="K97" i="2"/>
  <c r="L97" i="2"/>
  <c r="M97" i="2"/>
  <c r="N97" i="2"/>
  <c r="O97" i="2"/>
  <c r="P97" i="2"/>
  <c r="F97" i="2"/>
  <c r="E11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C97" i="2"/>
  <c r="D97" i="2"/>
  <c r="B97" i="2"/>
  <c r="Q97" i="2" l="1"/>
  <c r="E97" i="2"/>
</calcChain>
</file>

<file path=xl/sharedStrings.xml><?xml version="1.0" encoding="utf-8"?>
<sst xmlns="http://schemas.openxmlformats.org/spreadsheetml/2006/main" count="411" uniqueCount="174">
  <si>
    <t>Name of Organization Reporting:</t>
  </si>
  <si>
    <t xml:space="preserve">Contact Person: </t>
  </si>
  <si>
    <t>Number of Attorneys Representing Clients (FTE)</t>
  </si>
  <si>
    <t>Number of Non-Lawyer Advocates Representing Clients (FTE)</t>
  </si>
  <si>
    <t>Total Attorneys / Advocates (FTE)</t>
  </si>
  <si>
    <t>Percentage of Staff Cases with Clients At or Below 200% of Poverty</t>
  </si>
  <si>
    <t>County</t>
  </si>
  <si>
    <t>Service Type</t>
  </si>
  <si>
    <t>Aitkin</t>
  </si>
  <si>
    <t>Advice Only</t>
  </si>
  <si>
    <t>Brief Service</t>
  </si>
  <si>
    <t>Extended Representation</t>
  </si>
  <si>
    <t>Total</t>
  </si>
  <si>
    <t>Anoka</t>
  </si>
  <si>
    <t>Becker</t>
  </si>
  <si>
    <t>Beltrami</t>
  </si>
  <si>
    <t>Benton</t>
  </si>
  <si>
    <t>Bigstone</t>
  </si>
  <si>
    <t>Blue Earth</t>
  </si>
  <si>
    <t>Brown</t>
  </si>
  <si>
    <t>Case Type</t>
  </si>
  <si>
    <t>Bankruptcy; Consumer</t>
  </si>
  <si>
    <t>Community Economic Development</t>
  </si>
  <si>
    <t>Criminal Expungement</t>
  </si>
  <si>
    <t>Employment</t>
  </si>
  <si>
    <t>Family Law; Domestic Abuse</t>
  </si>
  <si>
    <t>Government Benefits</t>
  </si>
  <si>
    <t>Housing</t>
  </si>
  <si>
    <t>Immigration; Refugee</t>
  </si>
  <si>
    <t>Incapacity Planning</t>
  </si>
  <si>
    <t>Juvenile; Education</t>
  </si>
  <si>
    <t>Other</t>
  </si>
  <si>
    <t>Total2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</si>
  <si>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</si>
  <si>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</si>
  <si>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</si>
  <si>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</si>
  <si>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</si>
  <si>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</si>
  <si>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</si>
  <si>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</si>
  <si>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</si>
  <si>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</si>
  <si>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</si>
  <si>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</si>
  <si>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</si>
  <si>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</si>
  <si>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</si>
  <si>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</si>
  <si>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</si>
  <si>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</si>
  <si>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</si>
  <si>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</si>
  <si>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</si>
  <si>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</si>
  <si>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</si>
  <si>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</si>
  <si>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</si>
  <si>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</si>
  <si>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</si>
  <si>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</si>
  <si>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</si>
  <si>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</si>
  <si>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</si>
  <si>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</si>
  <si>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</si>
  <si>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</si>
  <si>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</si>
  <si>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</si>
  <si>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</si>
  <si>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</si>
  <si>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</si>
  <si>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</si>
  <si>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</si>
  <si>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</si>
  <si>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</si>
  <si>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</si>
  <si>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</si>
  <si>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</si>
  <si>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</si>
  <si>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</si>
  <si>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</si>
  <si>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</si>
  <si>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</si>
  <si>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</si>
  <si>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</si>
  <si>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</si>
  <si>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</si>
  <si>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</si>
  <si>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</si>
  <si>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</si>
  <si>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</si>
  <si>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</si>
  <si>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</si>
  <si>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</si>
  <si>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</si>
  <si>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</si>
  <si>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</si>
  <si>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</si>
  <si>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</si>
  <si>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</si>
  <si>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</si>
  <si>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</si>
  <si>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</si>
  <si>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</si>
  <si>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</si>
  <si>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</si>
  <si>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</si>
  <si>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</si>
  <si>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</si>
  <si>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</si>
  <si>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</si>
  <si>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Civil Cases Closed by</t>
  </si>
  <si>
    <t>Staff Attorneys and Advocates</t>
  </si>
  <si>
    <t>Judicare or Contract Attorneys</t>
  </si>
  <si>
    <t>Number of Attorneys Representing Clients</t>
  </si>
  <si>
    <t>Number of Non-Lawyer Advocates Representing Clients</t>
  </si>
  <si>
    <t>Total Attorneys / Advocates Representing Clients</t>
  </si>
  <si>
    <t>Number of Attorneys on the Panel</t>
  </si>
  <si>
    <t>Percentage of Volunteer Cases with Clients At or Below 200% of Poverty</t>
  </si>
  <si>
    <t>Number of Judicare or Contract Attorneys Representing Clients</t>
  </si>
  <si>
    <t>Percentage of Judicare Cases with Clients At or Below 200% of Poverty</t>
  </si>
  <si>
    <t>Outcome Measures for Extended Representation Cases</t>
  </si>
  <si>
    <t>Is able to pay for daily necessities</t>
  </si>
  <si>
    <t>Is less likely to be harassed by creditors</t>
  </si>
  <si>
    <t>Is in a better position to keep or find a job</t>
  </si>
  <si>
    <t>Is in a better position to keep or find housing</t>
  </si>
  <si>
    <t>Has improved housing conditions</t>
  </si>
  <si>
    <t>Is physically safer (including OFP or safety plan)</t>
  </si>
  <si>
    <t>Has improved quality of life</t>
  </si>
  <si>
    <t>Number of yes responses</t>
  </si>
  <si>
    <t>Number of no responses</t>
  </si>
  <si>
    <t>Total State $ for the Year</t>
  </si>
  <si>
    <t>Total Other $ for the Year</t>
  </si>
  <si>
    <t>Because of my legal representation, my client…</t>
  </si>
  <si>
    <t>Number of n/a responses</t>
  </si>
  <si>
    <t xml:space="preserve"> </t>
  </si>
  <si>
    <t>Did your legal services protect money/benefits for the client?</t>
  </si>
  <si>
    <t>Total Federal $ for the Year</t>
  </si>
  <si>
    <t>Total Child Support $ for the Year</t>
  </si>
  <si>
    <t>Did your legal services recover money/benefits for the client?</t>
  </si>
  <si>
    <t>Race/Ethnicity</t>
  </si>
  <si>
    <t>Gender</t>
  </si>
  <si>
    <t>White</t>
  </si>
  <si>
    <t>Black</t>
  </si>
  <si>
    <t>Hispanic</t>
  </si>
  <si>
    <t>Native American</t>
  </si>
  <si>
    <t>Asian</t>
  </si>
  <si>
    <t>Not Reported</t>
  </si>
  <si>
    <t>Men</t>
  </si>
  <si>
    <t>Women</t>
  </si>
  <si>
    <t>Under 18</t>
  </si>
  <si>
    <t>Ages 18 - 59</t>
  </si>
  <si>
    <t>Age 60 and over</t>
  </si>
  <si>
    <t>Age Not Reported</t>
  </si>
  <si>
    <t>Limited English Proficiency</t>
  </si>
  <si>
    <t>With Disabilities</t>
  </si>
  <si>
    <t>Total Number of People in Households Served</t>
  </si>
  <si>
    <t xml:space="preserve">   </t>
  </si>
  <si>
    <t>Email:</t>
  </si>
  <si>
    <t>Pro Bono Attorneys</t>
  </si>
  <si>
    <t>Select Service Model(s) for Organization</t>
  </si>
  <si>
    <t>Client Demographic Data</t>
  </si>
  <si>
    <t>Disabilities</t>
  </si>
  <si>
    <t>Language</t>
  </si>
  <si>
    <t>Other Description</t>
  </si>
  <si>
    <t>Age</t>
  </si>
  <si>
    <t>Number of People in Households Served for All Cases Closed</t>
  </si>
  <si>
    <t>Enter data for cases closed by Staff Attorneys and Advocates in this spreadsheet.
The totals in column E (service type) should match the totals in column Q (case type).  If the totals do not match, the cell will turn red and you will need to correct the case closed count.</t>
  </si>
  <si>
    <t>Enter data for cases closed by Pro Bono Attorneys in this spreadsheet.
The totals in column E (service type) should match the totals in column Q (case type).  If the totals do not match, the cell will turn red and you will need to correct the case closed count.</t>
  </si>
  <si>
    <t>Enter data for cases closed by Judicare or Contract Attorneys in this spreadsheet.
The totals in column E (service type) should match the totals in column Q (case type).  If the totals do not match, the cell will turn red and you will need to correct the case closed count.</t>
  </si>
  <si>
    <r>
      <t xml:space="preserve">Important Note:  You can check the </t>
    </r>
    <r>
      <rPr>
        <u/>
        <sz val="11"/>
        <color rgb="FF0070C0"/>
        <rFont val="Calibri"/>
        <family val="2"/>
        <scheme val="minor"/>
      </rPr>
      <t>LSAC Data Collection Handbook</t>
    </r>
    <r>
      <rPr>
        <sz val="11"/>
        <color theme="1"/>
        <rFont val="Calibri"/>
        <family val="2"/>
        <scheme val="minor"/>
      </rPr>
      <t xml:space="preserve"> if you have questions about definitions of terms.</t>
    </r>
  </si>
  <si>
    <t>Legal Services Advisory Committee
Calendar Year 2024 Grantee Data Reporting</t>
  </si>
  <si>
    <t>Calendar Year 2024 Cases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</si>
</sst>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radley Hand ITC"/>
      <family val="4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249977111117893"/>
      </right>
      <top/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8" borderId="20" applyNumberFormat="0" applyFont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6" borderId="13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6" borderId="5" xfId="0" applyFont="1" applyFill="1" applyBorder="1" applyProtection="1">
      <protection locked="0"/>
    </xf>
    <xf numFmtId="0" fontId="0" fillId="6" borderId="9" xfId="0" applyFont="1" applyFill="1" applyBorder="1" applyProtection="1">
      <protection locked="0"/>
    </xf>
    <xf numFmtId="164" fontId="0" fillId="6" borderId="17" xfId="0" applyNumberFormat="1" applyFont="1" applyFill="1" applyBorder="1" applyProtection="1">
      <protection locked="0"/>
    </xf>
    <xf numFmtId="164" fontId="0" fillId="6" borderId="18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9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7" fillId="5" borderId="11" xfId="0" applyFont="1" applyFill="1" applyBorder="1" applyAlignment="1" applyProtection="1">
      <alignment wrapText="1"/>
    </xf>
    <xf numFmtId="0" fontId="5" fillId="0" borderId="0" xfId="0" applyFont="1" applyProtection="1"/>
    <xf numFmtId="0" fontId="8" fillId="5" borderId="11" xfId="0" applyFont="1" applyFill="1" applyBorder="1" applyProtection="1"/>
    <xf numFmtId="0" fontId="0" fillId="6" borderId="11" xfId="0" applyFont="1" applyFill="1" applyBorder="1" applyProtection="1"/>
    <xf numFmtId="0" fontId="0" fillId="0" borderId="0" xfId="0" applyFont="1" applyBorder="1" applyProtection="1"/>
    <xf numFmtId="0" fontId="0" fillId="6" borderId="0" xfId="0" applyFont="1" applyFill="1" applyBorder="1" applyProtection="1"/>
    <xf numFmtId="0" fontId="0" fillId="6" borderId="7" xfId="0" applyFont="1" applyFill="1" applyBorder="1" applyProtection="1"/>
    <xf numFmtId="0" fontId="0" fillId="0" borderId="7" xfId="0" applyFont="1" applyBorder="1" applyProtection="1"/>
    <xf numFmtId="0" fontId="0" fillId="0" borderId="2" xfId="0" applyBorder="1" applyProtection="1">
      <protection locked="0"/>
    </xf>
    <xf numFmtId="0" fontId="0" fillId="0" borderId="2" xfId="0" applyBorder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0" fillId="6" borderId="12" xfId="0" applyFont="1" applyFill="1" applyBorder="1" applyAlignment="1" applyProtection="1">
      <alignment horizontal="right"/>
      <protection locked="0"/>
    </xf>
    <xf numFmtId="0" fontId="0" fillId="6" borderId="13" xfId="0" applyFont="1" applyFill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right"/>
      <protection locked="0"/>
    </xf>
    <xf numFmtId="0" fontId="0" fillId="0" borderId="5" xfId="0" applyFont="1" applyBorder="1" applyAlignment="1" applyProtection="1">
      <alignment horizontal="right"/>
      <protection locked="0"/>
    </xf>
    <xf numFmtId="0" fontId="0" fillId="6" borderId="14" xfId="0" applyFont="1" applyFill="1" applyBorder="1" applyAlignment="1" applyProtection="1">
      <alignment horizontal="right"/>
      <protection locked="0"/>
    </xf>
    <xf numFmtId="0" fontId="0" fillId="6" borderId="5" xfId="0" applyFont="1" applyFill="1" applyBorder="1" applyAlignment="1" applyProtection="1">
      <alignment horizontal="right"/>
      <protection locked="0"/>
    </xf>
    <xf numFmtId="0" fontId="0" fillId="6" borderId="15" xfId="0" applyFont="1" applyFill="1" applyBorder="1" applyAlignment="1" applyProtection="1">
      <alignment horizontal="right"/>
      <protection locked="0"/>
    </xf>
    <xf numFmtId="0" fontId="0" fillId="6" borderId="9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0" fillId="6" borderId="22" xfId="0" applyFont="1" applyFill="1" applyBorder="1" applyProtection="1">
      <protection locked="0"/>
    </xf>
    <xf numFmtId="0" fontId="0" fillId="6" borderId="21" xfId="0" applyFont="1" applyFill="1" applyBorder="1" applyAlignment="1" applyProtection="1">
      <alignment wrapText="1"/>
    </xf>
    <xf numFmtId="0" fontId="0" fillId="6" borderId="21" xfId="0" applyFont="1" applyFill="1" applyBorder="1" applyAlignment="1" applyProtection="1"/>
    <xf numFmtId="0" fontId="0" fillId="0" borderId="23" xfId="0" applyFont="1" applyBorder="1" applyProtection="1"/>
    <xf numFmtId="0" fontId="0" fillId="0" borderId="24" xfId="0" applyFon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7" xfId="0" applyFont="1" applyBorder="1" applyProtection="1"/>
    <xf numFmtId="0" fontId="2" fillId="3" borderId="0" xfId="0" applyFont="1" applyFill="1" applyAlignment="1" applyProtection="1"/>
    <xf numFmtId="0" fontId="2" fillId="0" borderId="0" xfId="0" applyFont="1" applyFill="1" applyAlignment="1" applyProtection="1"/>
    <xf numFmtId="0" fontId="0" fillId="0" borderId="28" xfId="0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</xf>
    <xf numFmtId="0" fontId="0" fillId="6" borderId="11" xfId="0" applyFont="1" applyFill="1" applyBorder="1" applyAlignment="1" applyProtection="1">
      <alignment horizontal="left"/>
    </xf>
    <xf numFmtId="0" fontId="0" fillId="6" borderId="16" xfId="0" applyFont="1" applyFill="1" applyBorder="1" applyAlignment="1" applyProtection="1">
      <alignment horizontal="left"/>
    </xf>
    <xf numFmtId="0" fontId="4" fillId="0" borderId="10" xfId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0" fillId="6" borderId="7" xfId="0" applyFont="1" applyFill="1" applyBorder="1" applyAlignment="1" applyProtection="1">
      <alignment horizontal="left"/>
    </xf>
    <xf numFmtId="0" fontId="0" fillId="6" borderId="8" xfId="0" applyFont="1" applyFill="1" applyBorder="1" applyAlignment="1" applyProtection="1">
      <alignment horizontal="left"/>
    </xf>
    <xf numFmtId="0" fontId="0" fillId="6" borderId="6" xfId="0" applyFont="1" applyFill="1" applyBorder="1" applyAlignment="1" applyProtection="1">
      <alignment horizontal="left"/>
      <protection locked="0"/>
    </xf>
    <xf numFmtId="0" fontId="0" fillId="6" borderId="19" xfId="0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6" borderId="0" xfId="0" applyFont="1" applyFill="1" applyAlignment="1" applyProtection="1">
      <alignment horizontal="left"/>
    </xf>
    <xf numFmtId="0" fontId="0" fillId="6" borderId="4" xfId="0" applyFont="1" applyFill="1" applyBorder="1" applyAlignment="1" applyProtection="1">
      <alignment horizontal="left"/>
    </xf>
    <xf numFmtId="0" fontId="11" fillId="8" borderId="0" xfId="2" applyFont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</xf>
    <xf numFmtId="0" fontId="0" fillId="8" borderId="20" xfId="2" applyFont="1" applyProtection="1">
      <protection locked="0"/>
    </xf>
    <xf numFmtId="0" fontId="6" fillId="8" borderId="20" xfId="2" applyFo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11" fillId="8" borderId="0" xfId="2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center"/>
    </xf>
  </cellXfs>
  <cellStyles count="3">
    <cellStyle name="Hyperlink" xfId="1" builtinId="8"/>
    <cellStyle name="Normal" xfId="0" builtinId="0"/>
    <cellStyle name="Note" xfId="2" builtinId="10"/>
  </cellStyles>
  <dxfs count="906"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1" hidden="0"/>
    </dxf>
    <dxf>
      <protection locked="0" hidden="0"/>
    </dxf>
    <dxf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1" hidden="0"/>
    </dxf>
    <dxf>
      <protection locked="0" hidden="0"/>
    </dxf>
    <dxf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2</xdr:col>
      <xdr:colOff>0</xdr:colOff>
      <xdr:row>3</xdr:row>
      <xdr:rowOff>186975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42901" y="76200"/>
          <a:ext cx="1390649" cy="5679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3</xdr:row>
      <xdr:rowOff>171450</xdr:rowOff>
    </xdr:from>
    <xdr:to>
      <xdr:col>17</xdr:col>
      <xdr:colOff>9525</xdr:colOff>
      <xdr:row>5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73300" y="742950"/>
          <a:ext cx="1724025" cy="35242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4</xdr:row>
      <xdr:rowOff>171450</xdr:rowOff>
    </xdr:from>
    <xdr:to>
      <xdr:col>16</xdr:col>
      <xdr:colOff>638175</xdr:colOff>
      <xdr:row>6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144750" y="933450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3</xdr:row>
      <xdr:rowOff>180975</xdr:rowOff>
    </xdr:from>
    <xdr:to>
      <xdr:col>16</xdr:col>
      <xdr:colOff>647700</xdr:colOff>
      <xdr:row>5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011400" y="752475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9:R97" headerRowDxfId="22" dataDxfId="23" totalsRowDxfId="24">
  <autoFilter ref="A9:R9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County" totalsRowLabel="Total" dataDxfId="21" totalsRowDxfId="642"/>
    <tableColumn id="2" xr3:uid="{00000000-0010-0000-0000-000002000000}" name="Advice Only" dataDxfId="41" totalsRowDxfId="641"/>
    <tableColumn id="3" xr3:uid="{00000000-0010-0000-0000-000003000000}" name="Brief Service" dataDxfId="40" totalsRowDxfId="640"/>
    <tableColumn id="4" xr3:uid="{00000000-0010-0000-0000-000004000000}" name="Extended Representation" dataDxfId="39" totalsRowDxfId="639"/>
    <tableColumn id="5" xr3:uid="{00000000-0010-0000-0000-000005000000}" name="Total" dataDxfId="38" totalsRowDxfId="638">
      <calculatedColumnFormula>SUM(Table8[[#This Row],[Advice Only]:[Extended Representation]])</calculatedColumnFormula>
    </tableColumn>
    <tableColumn id="6" xr3:uid="{00000000-0010-0000-0000-000006000000}" name="Bankruptcy; Consumer" dataDxfId="37" totalsRowDxfId="637"/>
    <tableColumn id="7" xr3:uid="{00000000-0010-0000-0000-000007000000}" name="Community Economic Development" dataDxfId="36" totalsRowDxfId="636"/>
    <tableColumn id="8" xr3:uid="{00000000-0010-0000-0000-000008000000}" name="Criminal Expungement" dataDxfId="35" totalsRowDxfId="635"/>
    <tableColumn id="9" xr3:uid="{00000000-0010-0000-0000-000009000000}" name="Employment" dataDxfId="34" totalsRowDxfId="634"/>
    <tableColumn id="10" xr3:uid="{00000000-0010-0000-0000-00000A000000}" name="Family Law; Domestic Abuse" dataDxfId="33" totalsRowDxfId="633"/>
    <tableColumn id="11" xr3:uid="{00000000-0010-0000-0000-00000B000000}" name="Government Benefits" dataDxfId="32" totalsRowDxfId="632"/>
    <tableColumn id="12" xr3:uid="{00000000-0010-0000-0000-00000C000000}" name="Housing" dataDxfId="31" totalsRowDxfId="631"/>
    <tableColumn id="13" xr3:uid="{00000000-0010-0000-0000-00000D000000}" name="Immigration; Refugee" dataDxfId="30" totalsRowDxfId="630"/>
    <tableColumn id="14" xr3:uid="{00000000-0010-0000-0000-00000E000000}" name="Incapacity Planning" dataDxfId="29" totalsRowDxfId="629"/>
    <tableColumn id="15" xr3:uid="{00000000-0010-0000-0000-00000F000000}" name="Juvenile; Education" dataDxfId="28" totalsRowDxfId="628"/>
    <tableColumn id="16" xr3:uid="{00000000-0010-0000-0000-000010000000}" name="Other" dataDxfId="27" totalsRowDxfId="627"/>
    <tableColumn id="17" xr3:uid="{00000000-0010-0000-0000-000011000000}" name="Total2" totalsRowFunction="sum" dataDxfId="26" totalsRowDxfId="626">
      <calculatedColumnFormula>SUM(Table8[[#This Row],[Bankruptcy; Consumer]:[Other]])</calculatedColumnFormula>
    </tableColumn>
    <tableColumn id="18" xr3:uid="{87C42B0F-CB13-4869-ADE0-2ADC458E2E9B}" name="Other Description" dataDxfId="25" totalsRowDxfId="625">
      <calculatedColumnFormula>IF(P10=0,"","Enter Other Description")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83" displayName="Table83" ref="A10:R98" headerRowDxfId="1" dataDxfId="2" totalsRowDxfId="3">
  <tableColumns count="18">
    <tableColumn id="1" xr3:uid="{00000000-0010-0000-0100-000001000000}" name="County" totalsRowLabel="Total" dataDxfId="0" totalsRowDxfId="361"/>
    <tableColumn id="2" xr3:uid="{00000000-0010-0000-0100-000002000000}" name="Advice Only" dataDxfId="20" totalsRowDxfId="360"/>
    <tableColumn id="3" xr3:uid="{00000000-0010-0000-0100-000003000000}" name="Brief Service" dataDxfId="19" totalsRowDxfId="359"/>
    <tableColumn id="4" xr3:uid="{00000000-0010-0000-0100-000004000000}" name="Extended Representation" dataDxfId="18" totalsRowDxfId="358"/>
    <tableColumn id="5" xr3:uid="{00000000-0010-0000-0100-000005000000}" name="Total" dataDxfId="17" totalsRowDxfId="357">
      <calculatedColumnFormula>SUM(Table83[[#This Row],[Advice Only]:[Extended Representation]])</calculatedColumnFormula>
    </tableColumn>
    <tableColumn id="6" xr3:uid="{00000000-0010-0000-0100-000006000000}" name="Bankruptcy; Consumer" dataDxfId="16" totalsRowDxfId="356"/>
    <tableColumn id="7" xr3:uid="{00000000-0010-0000-0100-000007000000}" name="Community Economic Development" dataDxfId="15" totalsRowDxfId="355"/>
    <tableColumn id="8" xr3:uid="{00000000-0010-0000-0100-000008000000}" name="Criminal Expungement" dataDxfId="14" totalsRowDxfId="354"/>
    <tableColumn id="9" xr3:uid="{00000000-0010-0000-0100-000009000000}" name="Employment" dataDxfId="13" totalsRowDxfId="353"/>
    <tableColumn id="10" xr3:uid="{00000000-0010-0000-0100-00000A000000}" name="Family Law; Domestic Abuse" dataDxfId="12" totalsRowDxfId="352"/>
    <tableColumn id="11" xr3:uid="{00000000-0010-0000-0100-00000B000000}" name="Government Benefits" dataDxfId="11" totalsRowDxfId="351"/>
    <tableColumn id="12" xr3:uid="{00000000-0010-0000-0100-00000C000000}" name="Housing" dataDxfId="10" totalsRowDxfId="350"/>
    <tableColumn id="13" xr3:uid="{00000000-0010-0000-0100-00000D000000}" name="Immigration; Refugee" dataDxfId="9" totalsRowDxfId="349"/>
    <tableColumn id="14" xr3:uid="{00000000-0010-0000-0100-00000E000000}" name="Incapacity Planning" dataDxfId="8" totalsRowDxfId="348"/>
    <tableColumn id="15" xr3:uid="{00000000-0010-0000-0100-00000F000000}" name="Juvenile; Education" dataDxfId="7" totalsRowDxfId="347"/>
    <tableColumn id="16" xr3:uid="{00000000-0010-0000-0100-000010000000}" name="Other" dataDxfId="6" totalsRowDxfId="346"/>
    <tableColumn id="17" xr3:uid="{00000000-0010-0000-0100-000011000000}" name="Total2" totalsRowFunction="sum" dataDxfId="5" totalsRowDxfId="345">
      <calculatedColumnFormula>SUM(Table83[[#This Row],[Bankruptcy; Consumer]:[Other]])</calculatedColumnFormula>
    </tableColumn>
    <tableColumn id="18" xr3:uid="{36CDC868-DC8B-47F2-ACF0-E816480F3215}" name="Other Description" dataDxfId="4" totalsRowDxfId="344">
      <calculatedColumnFormula>IF(P11=0,"","Enter examples of case types included in other")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85" displayName="Table85" ref="A9:R97" headerRowDxfId="80" dataDxfId="79" totalsRowDxfId="78">
  <tableColumns count="18">
    <tableColumn id="1" xr3:uid="{00000000-0010-0000-0200-000001000000}" name="County" totalsRowLabel="Total" dataDxfId="77" totalsRowDxfId="76"/>
    <tableColumn id="2" xr3:uid="{00000000-0010-0000-0200-000002000000}" name="Advice Only" dataDxfId="75" totalsRowDxfId="74"/>
    <tableColumn id="3" xr3:uid="{00000000-0010-0000-0200-000003000000}" name="Brief Service" dataDxfId="73" totalsRowDxfId="72"/>
    <tableColumn id="4" xr3:uid="{00000000-0010-0000-0200-000004000000}" name="Extended Representation" dataDxfId="71" totalsRowDxfId="70"/>
    <tableColumn id="5" xr3:uid="{00000000-0010-0000-0200-000005000000}" name="Total" dataDxfId="69" totalsRowDxfId="68">
      <calculatedColumnFormula>SUM(Table85[[#This Row],[Advice Only]:[Extended Representation]])</calculatedColumnFormula>
    </tableColumn>
    <tableColumn id="6" xr3:uid="{00000000-0010-0000-0200-000006000000}" name="Bankruptcy; Consumer" dataDxfId="67" totalsRowDxfId="66"/>
    <tableColumn id="7" xr3:uid="{00000000-0010-0000-0200-000007000000}" name="Community Economic Development" dataDxfId="65" totalsRowDxfId="64"/>
    <tableColumn id="8" xr3:uid="{00000000-0010-0000-0200-000008000000}" name="Criminal Expungement" dataDxfId="63" totalsRowDxfId="62"/>
    <tableColumn id="9" xr3:uid="{00000000-0010-0000-0200-000009000000}" name="Employment" dataDxfId="61" totalsRowDxfId="60"/>
    <tableColumn id="10" xr3:uid="{00000000-0010-0000-0200-00000A000000}" name="Family Law; Domestic Abuse" dataDxfId="59" totalsRowDxfId="58"/>
    <tableColumn id="11" xr3:uid="{00000000-0010-0000-0200-00000B000000}" name="Government Benefits" dataDxfId="57" totalsRowDxfId="56"/>
    <tableColumn id="12" xr3:uid="{00000000-0010-0000-0200-00000C000000}" name="Housing" dataDxfId="55" totalsRowDxfId="54"/>
    <tableColumn id="13" xr3:uid="{00000000-0010-0000-0200-00000D000000}" name="Immigration; Refugee" dataDxfId="53" totalsRowDxfId="52"/>
    <tableColumn id="14" xr3:uid="{00000000-0010-0000-0200-00000E000000}" name="Incapacity Planning" dataDxfId="51" totalsRowDxfId="50"/>
    <tableColumn id="15" xr3:uid="{00000000-0010-0000-0200-00000F000000}" name="Juvenile; Education" dataDxfId="49" totalsRowDxfId="48"/>
    <tableColumn id="16" xr3:uid="{00000000-0010-0000-0200-000010000000}" name="Other" dataDxfId="47" totalsRowDxfId="46"/>
    <tableColumn id="17" xr3:uid="{00000000-0010-0000-0200-000011000000}" name="Total2" totalsRowFunction="sum" dataDxfId="45" totalsRowDxfId="44">
      <calculatedColumnFormula>SUM(Table85[[#This Row],[Bankruptcy; Consumer]:[Other]])</calculatedColumnFormula>
    </tableColumn>
    <tableColumn id="18" xr3:uid="{CACAAA54-C1A6-4A74-BD3C-14C710221104}" name="Other Description" dataDxfId="43" totalsRowDxfId="42">
      <calculatedColumnFormula>IF(P10=0,"","Enter examples of case types included in other")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ncourts.gov/mncourtsgov/media/scao_library/documents/LSAC-Data_Handbook_2021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7"/>
  <sheetViews>
    <sheetView showGridLines="0" tabSelected="1" zoomScaleNormal="100" zoomScalePageLayoutView="106" workbookViewId="0"/>
  </sheetViews>
  <sheetFormatPr defaultColWidth="9.140625" defaultRowHeight="15" x14ac:dyDescent="0.25"/>
  <cols>
    <col min="1" max="1" width="5" style="1" customWidth="1"/>
    <col min="2" max="2" width="21" style="1" customWidth="1"/>
    <col min="3" max="3" width="15.140625" style="1" customWidth="1"/>
    <col min="4" max="4" width="13.28515625" style="1" customWidth="1"/>
    <col min="5" max="5" width="15.5703125" style="1" customWidth="1"/>
    <col min="6" max="6" width="13" style="1" customWidth="1"/>
    <col min="7" max="7" width="13.28515625" style="1" customWidth="1"/>
    <col min="8" max="8" width="12.7109375" style="1" customWidth="1"/>
    <col min="9" max="9" width="13.7109375" style="1" customWidth="1"/>
    <col min="10" max="10" width="10.28515625" style="1" customWidth="1"/>
    <col min="11" max="11" width="9.140625" style="1" customWidth="1"/>
    <col min="12" max="16384" width="9.140625" style="1"/>
  </cols>
  <sheetData>
    <row r="1" spans="2:10" ht="6" customHeight="1" x14ac:dyDescent="0.25"/>
    <row r="2" spans="2:10" ht="15" customHeight="1" x14ac:dyDescent="0.25">
      <c r="C2" s="59" t="s">
        <v>172</v>
      </c>
      <c r="D2" s="60"/>
      <c r="E2" s="60"/>
      <c r="G2" s="42"/>
    </row>
    <row r="3" spans="2:10" ht="15" customHeight="1" x14ac:dyDescent="0.25">
      <c r="C3" s="60"/>
      <c r="D3" s="60"/>
      <c r="E3" s="60"/>
      <c r="F3" s="2"/>
      <c r="G3" s="42"/>
    </row>
    <row r="4" spans="2:10" ht="15" customHeight="1" x14ac:dyDescent="0.25">
      <c r="C4" s="60"/>
      <c r="D4" s="60"/>
      <c r="E4" s="60"/>
      <c r="F4" s="2"/>
      <c r="G4" s="42"/>
    </row>
    <row r="6" spans="2:10" x14ac:dyDescent="0.25">
      <c r="B6" s="89" t="s">
        <v>0</v>
      </c>
      <c r="C6" s="89"/>
      <c r="D6" s="66"/>
      <c r="E6" s="66"/>
      <c r="F6" s="66"/>
      <c r="G6" s="66"/>
      <c r="H6" s="66"/>
    </row>
    <row r="7" spans="2:10" ht="9.75" customHeight="1" x14ac:dyDescent="0.25">
      <c r="B7" s="3"/>
      <c r="C7" s="3"/>
      <c r="D7" s="4"/>
      <c r="E7" s="4"/>
      <c r="F7" s="4"/>
      <c r="G7" s="4"/>
    </row>
    <row r="8" spans="2:10" x14ac:dyDescent="0.25">
      <c r="B8" s="20" t="s">
        <v>1</v>
      </c>
      <c r="C8" s="66"/>
      <c r="D8" s="66"/>
      <c r="E8" s="21" t="s">
        <v>159</v>
      </c>
      <c r="F8" s="64"/>
      <c r="G8" s="65"/>
      <c r="H8" s="65"/>
      <c r="I8" s="6"/>
    </row>
    <row r="9" spans="2:10" x14ac:dyDescent="0.25">
      <c r="B9" s="3"/>
      <c r="C9" s="4"/>
      <c r="D9" s="4"/>
      <c r="E9" s="5"/>
      <c r="F9" s="43"/>
      <c r="G9" s="44"/>
      <c r="H9" s="44"/>
      <c r="I9" s="6"/>
    </row>
    <row r="10" spans="2:10" ht="9.75" customHeight="1" x14ac:dyDescent="0.25">
      <c r="B10" s="3"/>
      <c r="C10" s="6"/>
      <c r="D10" s="6"/>
      <c r="E10" s="5"/>
      <c r="F10" s="4"/>
      <c r="G10" s="7"/>
      <c r="H10" s="6"/>
      <c r="I10" s="6"/>
    </row>
    <row r="11" spans="2:10" x14ac:dyDescent="0.25">
      <c r="B11" s="86" t="s">
        <v>171</v>
      </c>
      <c r="C11" s="87"/>
      <c r="D11" s="87"/>
      <c r="E11" s="87"/>
      <c r="F11" s="87"/>
      <c r="G11" s="87"/>
      <c r="H11" s="87"/>
      <c r="I11" s="6"/>
    </row>
    <row r="12" spans="2:10" x14ac:dyDescent="0.25">
      <c r="I12" s="6"/>
    </row>
    <row r="14" spans="2:10" ht="15.75" x14ac:dyDescent="0.25">
      <c r="B14" s="61" t="s">
        <v>161</v>
      </c>
      <c r="C14" s="61"/>
      <c r="D14" s="61"/>
      <c r="E14" s="61"/>
      <c r="F14" s="61"/>
      <c r="G14" s="61"/>
      <c r="H14" s="61"/>
      <c r="I14" s="8"/>
      <c r="J14" s="8"/>
    </row>
    <row r="15" spans="2:10" x14ac:dyDescent="0.25">
      <c r="B15" s="20" t="s">
        <v>112</v>
      </c>
      <c r="C15" s="69" t="s">
        <v>113</v>
      </c>
      <c r="D15" s="69"/>
    </row>
    <row r="16" spans="2:10" x14ac:dyDescent="0.25">
      <c r="B16" s="20" t="s">
        <v>112</v>
      </c>
      <c r="C16" s="69" t="s">
        <v>160</v>
      </c>
      <c r="D16" s="69"/>
    </row>
    <row r="17" spans="1:12" ht="15" customHeight="1" x14ac:dyDescent="0.25">
      <c r="B17" s="20" t="s">
        <v>112</v>
      </c>
      <c r="C17" s="69" t="s">
        <v>114</v>
      </c>
      <c r="D17" s="69"/>
    </row>
    <row r="18" spans="1:12" x14ac:dyDescent="0.25">
      <c r="D18" s="2"/>
      <c r="E18" s="2"/>
      <c r="F18" s="2"/>
      <c r="G18" s="2"/>
      <c r="H18" s="9"/>
    </row>
    <row r="19" spans="1:12" ht="15.75" x14ac:dyDescent="0.25">
      <c r="B19" s="61" t="s">
        <v>122</v>
      </c>
      <c r="C19" s="61"/>
      <c r="D19" s="61"/>
      <c r="E19" s="61"/>
      <c r="F19" s="61"/>
      <c r="G19" s="61"/>
      <c r="H19" s="61"/>
      <c r="I19" s="8"/>
      <c r="J19" s="8"/>
    </row>
    <row r="20" spans="1:12" ht="15.75" thickBot="1" x14ac:dyDescent="0.3"/>
    <row r="21" spans="1:12" ht="39.75" thickBot="1" x14ac:dyDescent="0.3">
      <c r="B21" s="22" t="s">
        <v>134</v>
      </c>
      <c r="C21" s="22" t="s">
        <v>136</v>
      </c>
      <c r="D21" s="22"/>
      <c r="E21" s="22" t="s">
        <v>158</v>
      </c>
      <c r="F21" s="22" t="s">
        <v>130</v>
      </c>
      <c r="G21" s="22" t="s">
        <v>131</v>
      </c>
      <c r="H21" s="22" t="s">
        <v>135</v>
      </c>
    </row>
    <row r="22" spans="1:12" x14ac:dyDescent="0.25">
      <c r="B22" s="62" t="s">
        <v>123</v>
      </c>
      <c r="C22" s="62"/>
      <c r="D22" s="62"/>
      <c r="E22" s="63"/>
      <c r="F22" s="34"/>
      <c r="G22" s="34"/>
      <c r="H22" s="35"/>
    </row>
    <row r="23" spans="1:12" x14ac:dyDescent="0.25">
      <c r="B23" s="74" t="s">
        <v>124</v>
      </c>
      <c r="C23" s="74"/>
      <c r="D23" s="74"/>
      <c r="E23" s="75"/>
      <c r="F23" s="36"/>
      <c r="G23" s="36"/>
      <c r="H23" s="37"/>
    </row>
    <row r="24" spans="1:12" ht="15" customHeight="1" x14ac:dyDescent="0.25">
      <c r="B24" s="76" t="s">
        <v>125</v>
      </c>
      <c r="C24" s="76"/>
      <c r="D24" s="76"/>
      <c r="E24" s="77"/>
      <c r="F24" s="38"/>
      <c r="G24" s="38"/>
      <c r="H24" s="39"/>
      <c r="I24" s="3"/>
      <c r="J24" s="3"/>
      <c r="K24" s="3"/>
      <c r="L24" s="3"/>
    </row>
    <row r="25" spans="1:12" x14ac:dyDescent="0.25">
      <c r="A25" s="9"/>
      <c r="B25" s="74" t="s">
        <v>126</v>
      </c>
      <c r="C25" s="74"/>
      <c r="D25" s="74"/>
      <c r="E25" s="75"/>
      <c r="F25" s="36"/>
      <c r="G25" s="36"/>
      <c r="H25" s="37"/>
      <c r="I25" s="3"/>
      <c r="J25" s="3"/>
      <c r="K25" s="3"/>
      <c r="L25" s="3"/>
    </row>
    <row r="26" spans="1:12" x14ac:dyDescent="0.25">
      <c r="B26" s="76" t="s">
        <v>127</v>
      </c>
      <c r="C26" s="76"/>
      <c r="D26" s="76"/>
      <c r="E26" s="77"/>
      <c r="F26" s="38"/>
      <c r="G26" s="38"/>
      <c r="H26" s="39"/>
    </row>
    <row r="27" spans="1:12" x14ac:dyDescent="0.25">
      <c r="B27" s="74" t="s">
        <v>128</v>
      </c>
      <c r="C27" s="74"/>
      <c r="D27" s="74"/>
      <c r="E27" s="75"/>
      <c r="F27" s="36"/>
      <c r="G27" s="36"/>
      <c r="H27" s="37"/>
    </row>
    <row r="28" spans="1:12" ht="15.75" thickBot="1" x14ac:dyDescent="0.3">
      <c r="B28" s="70" t="s">
        <v>129</v>
      </c>
      <c r="C28" s="70"/>
      <c r="D28" s="70"/>
      <c r="E28" s="71"/>
      <c r="F28" s="40"/>
      <c r="G28" s="40"/>
      <c r="H28" s="41"/>
    </row>
    <row r="30" spans="1:12" ht="16.5" thickBot="1" x14ac:dyDescent="0.3">
      <c r="B30" s="23" t="s">
        <v>137</v>
      </c>
      <c r="C30" s="19"/>
      <c r="D30" s="19"/>
      <c r="E30" s="19"/>
    </row>
    <row r="31" spans="1:12" ht="44.25" customHeight="1" thickBot="1" x14ac:dyDescent="0.3">
      <c r="B31" s="22" t="s">
        <v>130</v>
      </c>
      <c r="C31" s="22"/>
      <c r="D31" s="22" t="s">
        <v>136</v>
      </c>
      <c r="E31" s="22" t="s">
        <v>138</v>
      </c>
      <c r="F31" s="22" t="s">
        <v>132</v>
      </c>
      <c r="G31" s="22" t="s">
        <v>139</v>
      </c>
      <c r="H31" s="22" t="s">
        <v>133</v>
      </c>
    </row>
    <row r="32" spans="1:12" ht="15.75" thickBot="1" x14ac:dyDescent="0.3">
      <c r="B32" s="72"/>
      <c r="C32" s="72"/>
      <c r="D32" s="73"/>
      <c r="E32" s="14"/>
      <c r="F32" s="14"/>
      <c r="G32" s="14"/>
      <c r="H32" s="15"/>
    </row>
    <row r="34" spans="2:8" ht="16.5" thickBot="1" x14ac:dyDescent="0.3">
      <c r="B34" s="23" t="s">
        <v>140</v>
      </c>
      <c r="C34" s="19"/>
      <c r="D34" s="19"/>
      <c r="E34" s="19"/>
    </row>
    <row r="35" spans="2:8" ht="45" customHeight="1" thickBot="1" x14ac:dyDescent="0.3">
      <c r="B35" s="22" t="s">
        <v>130</v>
      </c>
      <c r="C35" s="22"/>
      <c r="D35" s="22" t="s">
        <v>136</v>
      </c>
      <c r="E35" s="22" t="s">
        <v>138</v>
      </c>
      <c r="F35" s="22" t="s">
        <v>132</v>
      </c>
      <c r="G35" s="22" t="s">
        <v>139</v>
      </c>
      <c r="H35" s="22" t="s">
        <v>133</v>
      </c>
    </row>
    <row r="36" spans="2:8" ht="15.75" thickBot="1" x14ac:dyDescent="0.3">
      <c r="B36" s="72"/>
      <c r="C36" s="72"/>
      <c r="D36" s="73"/>
      <c r="E36" s="14"/>
      <c r="F36" s="14"/>
      <c r="G36" s="14"/>
      <c r="H36" s="15"/>
    </row>
    <row r="38" spans="2:8" ht="15.75" x14ac:dyDescent="0.25">
      <c r="B38" s="61" t="s">
        <v>167</v>
      </c>
      <c r="C38" s="61"/>
      <c r="D38" s="61"/>
      <c r="E38" s="61"/>
      <c r="F38" s="61"/>
      <c r="G38" s="61"/>
      <c r="H38" s="61"/>
    </row>
    <row r="39" spans="2:8" x14ac:dyDescent="0.25">
      <c r="B39" s="16"/>
      <c r="C39" s="16"/>
      <c r="D39" s="16"/>
      <c r="E39" s="16"/>
      <c r="F39" s="16"/>
    </row>
    <row r="40" spans="2:8" x14ac:dyDescent="0.25">
      <c r="B40" s="67" t="s">
        <v>157</v>
      </c>
      <c r="C40" s="67"/>
      <c r="D40" s="67"/>
      <c r="E40" s="68"/>
      <c r="F40" s="68"/>
    </row>
    <row r="41" spans="2:8" x14ac:dyDescent="0.25">
      <c r="B41" s="88"/>
      <c r="C41" s="88"/>
      <c r="D41" s="88"/>
      <c r="E41" s="58"/>
      <c r="F41" s="58"/>
    </row>
    <row r="42" spans="2:8" ht="15.75" x14ac:dyDescent="0.25">
      <c r="B42" s="61" t="s">
        <v>162</v>
      </c>
      <c r="C42" s="61"/>
      <c r="D42" s="61"/>
      <c r="E42" s="61"/>
      <c r="F42" s="61"/>
      <c r="G42" s="61"/>
      <c r="H42" s="61"/>
    </row>
    <row r="43" spans="2:8" ht="15.75" thickBot="1" x14ac:dyDescent="0.3">
      <c r="E43" s="17"/>
    </row>
    <row r="44" spans="2:8" ht="15.75" thickBot="1" x14ac:dyDescent="0.3">
      <c r="B44" s="24" t="s">
        <v>141</v>
      </c>
      <c r="C44" s="24" t="s">
        <v>12</v>
      </c>
      <c r="E44" s="24" t="s">
        <v>142</v>
      </c>
      <c r="F44" s="24" t="s">
        <v>12</v>
      </c>
    </row>
    <row r="45" spans="2:8" x14ac:dyDescent="0.25">
      <c r="B45" s="25" t="s">
        <v>143</v>
      </c>
      <c r="C45" s="10"/>
      <c r="E45" s="25" t="s">
        <v>149</v>
      </c>
      <c r="F45" s="10"/>
    </row>
    <row r="46" spans="2:8" x14ac:dyDescent="0.25">
      <c r="B46" s="26" t="s">
        <v>144</v>
      </c>
      <c r="C46" s="11"/>
      <c r="E46" s="26" t="s">
        <v>150</v>
      </c>
      <c r="F46" s="11"/>
    </row>
    <row r="47" spans="2:8" x14ac:dyDescent="0.25">
      <c r="B47" s="27" t="s">
        <v>145</v>
      </c>
      <c r="C47" s="12"/>
      <c r="E47" s="27" t="s">
        <v>31</v>
      </c>
      <c r="F47" s="12"/>
    </row>
    <row r="48" spans="2:8" ht="15.75" thickBot="1" x14ac:dyDescent="0.3">
      <c r="B48" s="26" t="s">
        <v>146</v>
      </c>
      <c r="C48" s="11"/>
      <c r="E48" s="29" t="s">
        <v>148</v>
      </c>
      <c r="F48" s="18"/>
    </row>
    <row r="49" spans="2:6" x14ac:dyDescent="0.25">
      <c r="B49" s="27" t="s">
        <v>147</v>
      </c>
      <c r="C49" s="12"/>
      <c r="E49" s="17"/>
    </row>
    <row r="50" spans="2:6" x14ac:dyDescent="0.25">
      <c r="B50" s="26" t="s">
        <v>31</v>
      </c>
      <c r="C50" s="11"/>
      <c r="E50" s="17"/>
    </row>
    <row r="51" spans="2:6" ht="15.75" thickBot="1" x14ac:dyDescent="0.3">
      <c r="B51" s="28" t="s">
        <v>148</v>
      </c>
      <c r="C51" s="13"/>
      <c r="E51" s="17"/>
    </row>
    <row r="52" spans="2:6" ht="15.75" thickBot="1" x14ac:dyDescent="0.3">
      <c r="E52" s="17"/>
    </row>
    <row r="53" spans="2:6" ht="15.75" thickBot="1" x14ac:dyDescent="0.3">
      <c r="B53" s="24" t="s">
        <v>166</v>
      </c>
      <c r="C53" s="24" t="s">
        <v>12</v>
      </c>
      <c r="E53" s="24" t="s">
        <v>164</v>
      </c>
      <c r="F53" s="24" t="s">
        <v>12</v>
      </c>
    </row>
    <row r="54" spans="2:6" ht="30.75" thickBot="1" x14ac:dyDescent="0.3">
      <c r="B54" s="25" t="s">
        <v>151</v>
      </c>
      <c r="C54" s="10"/>
      <c r="E54" s="47" t="s">
        <v>155</v>
      </c>
      <c r="F54" s="46"/>
    </row>
    <row r="55" spans="2:6" ht="15.75" thickBot="1" x14ac:dyDescent="0.3">
      <c r="B55" s="26" t="s">
        <v>152</v>
      </c>
      <c r="C55" s="11"/>
      <c r="E55" s="45"/>
      <c r="F55" s="45"/>
    </row>
    <row r="56" spans="2:6" ht="15.75" thickBot="1" x14ac:dyDescent="0.3">
      <c r="B56" s="27" t="s">
        <v>153</v>
      </c>
      <c r="C56" s="12"/>
      <c r="E56" s="24" t="s">
        <v>163</v>
      </c>
      <c r="F56" s="24" t="s">
        <v>12</v>
      </c>
    </row>
    <row r="57" spans="2:6" ht="15.75" thickBot="1" x14ac:dyDescent="0.3">
      <c r="B57" s="49" t="s">
        <v>154</v>
      </c>
      <c r="C57" s="50"/>
      <c r="E57" s="48" t="s">
        <v>156</v>
      </c>
      <c r="F57" s="46"/>
    </row>
  </sheetData>
  <sheetProtection algorithmName="SHA-512" hashValue="yCDAvdRFNm4aYrW//QwLfax+lucw2eYn0l4+Iu2riCQFSletoQOrkXJXX4YL+FCAvsamIrqMbwhKYTLrmZSHyg==" saltValue="PgZY0mnfp7ckhO38vpqAHg==" spinCount="100000" sheet="1" objects="1" scenarios="1"/>
  <mergeCells count="24">
    <mergeCell ref="B42:H42"/>
    <mergeCell ref="B40:D40"/>
    <mergeCell ref="E40:F40"/>
    <mergeCell ref="C15:D15"/>
    <mergeCell ref="C16:D16"/>
    <mergeCell ref="C17:D17"/>
    <mergeCell ref="B28:E28"/>
    <mergeCell ref="B32:D32"/>
    <mergeCell ref="B36:D36"/>
    <mergeCell ref="B38:H38"/>
    <mergeCell ref="B23:E23"/>
    <mergeCell ref="B24:E24"/>
    <mergeCell ref="B25:E25"/>
    <mergeCell ref="B26:E26"/>
    <mergeCell ref="B27:E27"/>
    <mergeCell ref="C2:E4"/>
    <mergeCell ref="B14:H14"/>
    <mergeCell ref="B19:H19"/>
    <mergeCell ref="B22:E22"/>
    <mergeCell ref="F8:H8"/>
    <mergeCell ref="C8:D8"/>
    <mergeCell ref="D6:H6"/>
    <mergeCell ref="B11:H11"/>
    <mergeCell ref="B6:C6"/>
  </mergeCells>
  <hyperlinks>
    <hyperlink ref="C15" location="'Staff Attorneys and Advocates'!A1" display="Staff Attorneys and Advocates" xr:uid="{00000000-0004-0000-0000-000000000000}"/>
    <hyperlink ref="C16" location="'Volunteer Attorneys'!A1" display="Volunteer Attorneys" xr:uid="{00000000-0004-0000-0000-000001000000}"/>
    <hyperlink ref="C17" location="'Judicare or Contract Attorneys'!A1" display="Judicare or Contract Attorneys" xr:uid="{00000000-0004-0000-0000-000002000000}"/>
    <hyperlink ref="C16:D16" location="'Pro Bono Attorneys'!A1" display="Pro Bono Attorneys" xr:uid="{00000000-0004-0000-0000-000003000000}"/>
    <hyperlink ref="B11:H11" r:id="rId1" display="Important Note:  You can check the LSAC Data Collection Handbook if you have questions about definitions of terms." xr:uid="{DED5D790-DEB4-4E80-B92D-FBE9AE361202}"/>
  </hyperlinks>
  <printOptions horizontalCentered="1"/>
  <pageMargins left="0.7" right="0.7" top="0.75" bottom="0.75" header="0.3" footer="0.3"/>
  <pageSetup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98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D69" sqref="D69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6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ht="15" customHeight="1" x14ac:dyDescent="0.25">
      <c r="A1" s="81" t="s">
        <v>2</v>
      </c>
      <c r="B1" s="81"/>
      <c r="C1" s="81"/>
      <c r="D1" s="81"/>
      <c r="E1" s="83"/>
      <c r="F1" s="83"/>
      <c r="G1" s="83"/>
      <c r="H1" s="7"/>
      <c r="I1" s="91" t="s">
        <v>168</v>
      </c>
      <c r="J1" s="91"/>
      <c r="K1" s="91"/>
      <c r="L1" s="91"/>
      <c r="M1" s="91"/>
    </row>
    <row r="2" spans="1:29" x14ac:dyDescent="0.25">
      <c r="A2" s="82" t="s">
        <v>3</v>
      </c>
      <c r="B2" s="82"/>
      <c r="C2" s="82"/>
      <c r="D2" s="82"/>
      <c r="E2" s="84"/>
      <c r="F2" s="84"/>
      <c r="G2" s="84"/>
      <c r="H2" s="7"/>
      <c r="I2" s="91"/>
      <c r="J2" s="91"/>
      <c r="K2" s="91"/>
      <c r="L2" s="91"/>
      <c r="M2" s="91"/>
    </row>
    <row r="3" spans="1:29" x14ac:dyDescent="0.25">
      <c r="A3" s="81" t="s">
        <v>4</v>
      </c>
      <c r="B3" s="81"/>
      <c r="C3" s="81"/>
      <c r="D3" s="81"/>
      <c r="E3" s="92">
        <f>E1+E2</f>
        <v>0</v>
      </c>
      <c r="F3" s="92"/>
      <c r="G3" s="92"/>
      <c r="H3" s="7"/>
      <c r="I3" s="91"/>
      <c r="J3" s="91"/>
      <c r="K3" s="91"/>
      <c r="L3" s="91"/>
      <c r="M3" s="91"/>
    </row>
    <row r="4" spans="1:29" x14ac:dyDescent="0.25">
      <c r="A4" s="82" t="s">
        <v>5</v>
      </c>
      <c r="B4" s="82"/>
      <c r="C4" s="82"/>
      <c r="D4" s="82"/>
      <c r="E4" s="84"/>
      <c r="F4" s="84"/>
      <c r="G4" s="84"/>
      <c r="H4" s="7"/>
      <c r="I4" s="91"/>
      <c r="J4" s="91"/>
      <c r="K4" s="91"/>
      <c r="L4" s="91"/>
      <c r="M4" s="91"/>
    </row>
    <row r="7" spans="1:29" ht="15.75" x14ac:dyDescent="0.25">
      <c r="A7" s="85" t="s">
        <v>173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29" x14ac:dyDescent="0.25">
      <c r="A8" s="79" t="s">
        <v>7</v>
      </c>
      <c r="B8" s="79"/>
      <c r="C8" s="79"/>
      <c r="D8" s="79"/>
      <c r="E8" s="79"/>
      <c r="F8" s="80" t="s">
        <v>20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55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ht="33" customHeight="1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4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SUM(Table8[[#This Row],[Bankruptcy; Consumer]:[Other]])</f>
        <v>0</v>
      </c>
      <c r="R10" s="51" t="str">
        <f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SUM(Table8[[#This Row],[Bankruptcy; Consumer]:[Other]])</f>
        <v>0</v>
      </c>
      <c r="R11" s="51" t="str">
        <f>IF(P11=0,"","Enter examples of case types included in other")</f>
        <v/>
      </c>
    </row>
    <row r="12" spans="1:29" x14ac:dyDescent="0.25">
      <c r="A12" s="31" t="s">
        <v>14</v>
      </c>
      <c r="B12" s="30"/>
      <c r="C12" s="30"/>
      <c r="D12" s="30"/>
      <c r="E12" s="31">
        <f>SUM(Table8[[#This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SUM(Table8[[#This Row],[Bankruptcy; Consumer]:[Other]])</f>
        <v>0</v>
      </c>
      <c r="R12" s="51" t="str">
        <f t="shared" ref="R12:R75" si="0">IF(P12=0,"","Enter examples of case types included in other")</f>
        <v/>
      </c>
    </row>
    <row r="13" spans="1:29" x14ac:dyDescent="0.25">
      <c r="A13" s="31" t="s">
        <v>15</v>
      </c>
      <c r="B13" s="30"/>
      <c r="C13" s="30"/>
      <c r="D13" s="30"/>
      <c r="E13" s="31">
        <f>SUM(Table8[[#This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SUM(Table8[[#This Row],[Bankruptcy; Consumer]:[Other]])</f>
        <v>0</v>
      </c>
      <c r="R13" s="51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SUM(Table8[[#This Row],[Bankruptcy; Consumer]:[Other]])</f>
        <v>0</v>
      </c>
      <c r="R14" s="51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SUM(Table8[[#This Row],[Bankruptcy; Consumer]:[Other]])</f>
        <v>0</v>
      </c>
      <c r="R15" s="51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SUM(Table8[[#This Row],[Bankruptcy; Consumer]:[Other]])</f>
        <v>0</v>
      </c>
      <c r="R16" s="51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SUM(Table8[[#This Row],[Bankruptcy; Consumer]:[Other]])</f>
        <v>0</v>
      </c>
      <c r="R17" s="51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SUM(Table8[[#This Row],[Bankruptcy; Consumer]:[Other]])</f>
        <v>0</v>
      </c>
      <c r="R18" s="51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SUM(Table8[[#This Row],[Bankruptcy; Consumer]:[Other]])</f>
        <v>0</v>
      </c>
      <c r="R19" s="51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SUM(Table8[[#This Row],[Bankruptcy; Consumer]:[Other]])</f>
        <v>0</v>
      </c>
      <c r="R20" s="51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SUM(Table8[[#This Row],[Bankruptcy; Consumer]:[Other]])</f>
        <v>0</v>
      </c>
      <c r="R21" s="51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SUM(Table8[[#This Row],[Bankruptcy; Consumer]:[Other]])</f>
        <v>0</v>
      </c>
      <c r="R22" s="51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SUM(Table8[[#This Row],[Bankruptcy; Consumer]:[Other]])</f>
        <v>0</v>
      </c>
      <c r="R23" s="51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SUM(Table8[[#This Row],[Bankruptcy; Consumer]:[Other]])</f>
        <v>0</v>
      </c>
      <c r="R24" s="51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SUM(Table8[[#This Row],[Bankruptcy; Consumer]:[Other]])</f>
        <v>0</v>
      </c>
      <c r="R25" s="51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SUM(Table8[[#This Row],[Bankruptcy; Consumer]:[Other]])</f>
        <v>0</v>
      </c>
      <c r="R26" s="51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SUM(Table8[[#This Row],[Bankruptcy; Consumer]:[Other]])</f>
        <v>0</v>
      </c>
      <c r="R27" s="51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SUM(Table8[[#This Row],[Bankruptcy; Consumer]:[Other]])</f>
        <v>0</v>
      </c>
      <c r="R28" s="51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SUM(Table8[[#This Row],[Bankruptcy; Consumer]:[Other]])</f>
        <v>0</v>
      </c>
      <c r="R29" s="51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SUM(Table8[[#This Row],[Bankruptcy; Consumer]:[Other]])</f>
        <v>0</v>
      </c>
      <c r="R30" s="51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SUM(Table8[[#This Row],[Bankruptcy; Consumer]:[Other]])</f>
        <v>0</v>
      </c>
      <c r="R31" s="51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SUM(Table8[[#This Row],[Bankruptcy; Consumer]:[Other]])</f>
        <v>0</v>
      </c>
      <c r="R32" s="51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SUM(Table8[[#This Row],[Bankruptcy; Consumer]:[Other]])</f>
        <v>0</v>
      </c>
      <c r="R33" s="51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SUM(Table8[[#This Row],[Bankruptcy; Consumer]:[Other]])</f>
        <v>0</v>
      </c>
      <c r="R34" s="51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SUM(Table8[[#This Row],[Bankruptcy; Consumer]:[Other]])</f>
        <v>0</v>
      </c>
      <c r="R35" s="51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SUM(Table8[[#This Row],[Bankruptcy; Consumer]:[Other]])</f>
        <v>0</v>
      </c>
      <c r="R36" s="51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SUM(Table8[[#This Row],[Bankruptcy; Consumer]:[Other]])</f>
        <v>0</v>
      </c>
      <c r="R37" s="51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SUM(Table8[[#This Row],[Bankruptcy; Consumer]:[Other]])</f>
        <v>0</v>
      </c>
      <c r="R38" s="51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SUM(Table8[[#This Row],[Bankruptcy; Consumer]:[Other]])</f>
        <v>0</v>
      </c>
      <c r="R39" s="51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SUM(Table8[[#This Row],[Bankruptcy; Consumer]:[Other]])</f>
        <v>0</v>
      </c>
      <c r="R40" s="51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SUM(Table8[[#This Row],[Bankruptcy; Consumer]:[Other]])</f>
        <v>0</v>
      </c>
      <c r="R41" s="51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SUM(Table8[[#This Row],[Bankruptcy; Consumer]:[Other]])</f>
        <v>0</v>
      </c>
      <c r="R42" s="51" t="str">
        <f t="shared" si="0"/>
        <v/>
      </c>
    </row>
    <row r="43" spans="1:18" x14ac:dyDescent="0.25">
      <c r="A43" s="31" t="s">
        <v>58</v>
      </c>
      <c r="B43" s="30"/>
      <c r="C43" s="30"/>
      <c r="D43" s="30"/>
      <c r="E43" s="31">
        <f>SUM(Table8[[#This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SUM(Table8[[#This Row],[Bankruptcy; Consumer]:[Other]])</f>
        <v>0</v>
      </c>
      <c r="R43" s="51" t="str">
        <f t="shared" si="0"/>
        <v/>
      </c>
    </row>
    <row r="44" spans="1:18" x14ac:dyDescent="0.25">
      <c r="A44" s="31" t="s">
        <v>59</v>
      </c>
      <c r="B44" s="30"/>
      <c r="C44" s="30"/>
      <c r="D44" s="30"/>
      <c r="E44" s="31">
        <f>SUM(Table8[[#This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SUM(Table8[[#This Row],[Bankruptcy; Consumer]:[Other]])</f>
        <v>0</v>
      </c>
      <c r="R44" s="51" t="str">
        <f t="shared" si="0"/>
        <v/>
      </c>
    </row>
    <row r="45" spans="1:18" x14ac:dyDescent="0.25">
      <c r="A45" s="31" t="s">
        <v>60</v>
      </c>
      <c r="B45" s="30"/>
      <c r="C45" s="30"/>
      <c r="D45" s="30"/>
      <c r="E45" s="31">
        <f>SUM(Table8[[#This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SUM(Table8[[#This Row],[Bankruptcy; Consumer]:[Other]])</f>
        <v>0</v>
      </c>
      <c r="R45" s="51" t="str">
        <f t="shared" si="0"/>
        <v/>
      </c>
    </row>
    <row r="46" spans="1:18" x14ac:dyDescent="0.25">
      <c r="A46" s="31" t="s">
        <v>61</v>
      </c>
      <c r="B46" s="30"/>
      <c r="C46" s="30"/>
      <c r="D46" s="30"/>
      <c r="E46" s="31">
        <f>SUM(Table8[[#This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SUM(Table8[[#This Row],[Bankruptcy; Consumer]:[Other]])</f>
        <v>0</v>
      </c>
      <c r="R46" s="51" t="str">
        <f t="shared" si="0"/>
        <v/>
      </c>
    </row>
    <row r="47" spans="1:18" x14ac:dyDescent="0.25">
      <c r="A47" s="31" t="s">
        <v>62</v>
      </c>
      <c r="B47" s="30"/>
      <c r="C47" s="30"/>
      <c r="D47" s="30"/>
      <c r="E47" s="31">
        <f>SUM(Table8[[#This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SUM(Table8[[#This Row],[Bankruptcy; Consumer]:[Other]])</f>
        <v>0</v>
      </c>
      <c r="R47" s="51" t="str">
        <f t="shared" si="0"/>
        <v/>
      </c>
    </row>
    <row r="48" spans="1:18" x14ac:dyDescent="0.25">
      <c r="A48" s="31" t="s">
        <v>63</v>
      </c>
      <c r="B48" s="30"/>
      <c r="C48" s="30"/>
      <c r="D48" s="30"/>
      <c r="E48" s="31">
        <f>SUM(Table8[[#This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SUM(Table8[[#This Row],[Bankruptcy; Consumer]:[Other]])</f>
        <v>0</v>
      </c>
      <c r="R48" s="51" t="str">
        <f t="shared" si="0"/>
        <v/>
      </c>
    </row>
    <row r="49" spans="1:18" x14ac:dyDescent="0.25">
      <c r="A49" s="31" t="s">
        <v>64</v>
      </c>
      <c r="B49" s="30"/>
      <c r="C49" s="30"/>
      <c r="D49" s="30"/>
      <c r="E49" s="31">
        <f>SUM(Table8[[#This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SUM(Table8[[#This Row],[Bankruptcy; Consumer]:[Other]])</f>
        <v>0</v>
      </c>
      <c r="R49" s="51" t="str">
        <f t="shared" si="0"/>
        <v/>
      </c>
    </row>
    <row r="50" spans="1:18" x14ac:dyDescent="0.25">
      <c r="A50" s="31" t="s">
        <v>65</v>
      </c>
      <c r="B50" s="30"/>
      <c r="C50" s="30"/>
      <c r="D50" s="30"/>
      <c r="E50" s="31">
        <f>SUM(Table8[[#This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SUM(Table8[[#This Row],[Bankruptcy; Consumer]:[Other]])</f>
        <v>0</v>
      </c>
      <c r="R50" s="51" t="str">
        <f t="shared" si="0"/>
        <v/>
      </c>
    </row>
    <row r="51" spans="1:18" x14ac:dyDescent="0.25">
      <c r="A51" s="31" t="s">
        <v>66</v>
      </c>
      <c r="B51" s="30"/>
      <c r="C51" s="30"/>
      <c r="D51" s="30"/>
      <c r="E51" s="31">
        <f>SUM(Table8[[#This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SUM(Table8[[#This Row],[Bankruptcy; Consumer]:[Other]])</f>
        <v>0</v>
      </c>
      <c r="R51" s="51" t="str">
        <f t="shared" si="0"/>
        <v/>
      </c>
    </row>
    <row r="52" spans="1:18" x14ac:dyDescent="0.25">
      <c r="A52" s="31" t="s">
        <v>67</v>
      </c>
      <c r="B52" s="30"/>
      <c r="C52" s="30"/>
      <c r="D52" s="30"/>
      <c r="E52" s="31">
        <f>SUM(Table8[[#This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SUM(Table8[[#This Row],[Bankruptcy; Consumer]:[Other]])</f>
        <v>0</v>
      </c>
      <c r="R52" s="51" t="str">
        <f t="shared" si="0"/>
        <v/>
      </c>
    </row>
    <row r="53" spans="1:18" x14ac:dyDescent="0.25">
      <c r="A53" s="31" t="s">
        <v>68</v>
      </c>
      <c r="B53" s="30"/>
      <c r="C53" s="30"/>
      <c r="D53" s="30"/>
      <c r="E53" s="31">
        <f>SUM(Table8[[#This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SUM(Table8[[#This Row],[Bankruptcy; Consumer]:[Other]])</f>
        <v>0</v>
      </c>
      <c r="R53" s="51" t="str">
        <f t="shared" si="0"/>
        <v/>
      </c>
    </row>
    <row r="54" spans="1:18" x14ac:dyDescent="0.25">
      <c r="A54" s="31" t="s">
        <v>69</v>
      </c>
      <c r="B54" s="30"/>
      <c r="C54" s="30"/>
      <c r="D54" s="30"/>
      <c r="E54" s="31">
        <f>SUM(Table8[[#This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SUM(Table8[[#This Row],[Bankruptcy; Consumer]:[Other]])</f>
        <v>0</v>
      </c>
      <c r="R54" s="51" t="str">
        <f t="shared" si="0"/>
        <v/>
      </c>
    </row>
    <row r="55" spans="1:18" x14ac:dyDescent="0.25">
      <c r="A55" s="31" t="s">
        <v>70</v>
      </c>
      <c r="B55" s="30"/>
      <c r="C55" s="30"/>
      <c r="D55" s="30"/>
      <c r="E55" s="31">
        <f>SUM(Table8[[#This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SUM(Table8[[#This Row],[Bankruptcy; Consumer]:[Other]])</f>
        <v>0</v>
      </c>
      <c r="R55" s="51" t="str">
        <f t="shared" si="0"/>
        <v/>
      </c>
    </row>
    <row r="56" spans="1:18" x14ac:dyDescent="0.25">
      <c r="A56" s="31" t="s">
        <v>71</v>
      </c>
      <c r="B56" s="30"/>
      <c r="C56" s="30"/>
      <c r="D56" s="30"/>
      <c r="E56" s="31">
        <f>SUM(Table8[[#This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SUM(Table8[[#This Row],[Bankruptcy; Consumer]:[Other]])</f>
        <v>0</v>
      </c>
      <c r="R56" s="51" t="str">
        <f t="shared" si="0"/>
        <v/>
      </c>
    </row>
    <row r="57" spans="1:18" x14ac:dyDescent="0.25">
      <c r="A57" s="31" t="s">
        <v>72</v>
      </c>
      <c r="B57" s="30"/>
      <c r="C57" s="30"/>
      <c r="D57" s="30"/>
      <c r="E57" s="31">
        <f>SUM(Table8[[#This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SUM(Table8[[#This Row],[Bankruptcy; Consumer]:[Other]])</f>
        <v>0</v>
      </c>
      <c r="R57" s="51" t="str">
        <f t="shared" si="0"/>
        <v/>
      </c>
    </row>
    <row r="58" spans="1:18" x14ac:dyDescent="0.25">
      <c r="A58" s="31" t="s">
        <v>73</v>
      </c>
      <c r="B58" s="30"/>
      <c r="C58" s="30"/>
      <c r="D58" s="30"/>
      <c r="E58" s="31">
        <f>SUM(Table8[[#This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SUM(Table8[[#This Row],[Bankruptcy; Consumer]:[Other]])</f>
        <v>0</v>
      </c>
      <c r="R58" s="51" t="str">
        <f t="shared" si="0"/>
        <v/>
      </c>
    </row>
    <row r="59" spans="1:18" x14ac:dyDescent="0.25">
      <c r="A59" s="31" t="s">
        <v>74</v>
      </c>
      <c r="B59" s="30"/>
      <c r="C59" s="30"/>
      <c r="D59" s="30"/>
      <c r="E59" s="31">
        <f>SUM(Table8[[#This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SUM(Table8[[#This Row],[Bankruptcy; Consumer]:[Other]])</f>
        <v>0</v>
      </c>
      <c r="R59" s="51" t="str">
        <f t="shared" si="0"/>
        <v/>
      </c>
    </row>
    <row r="60" spans="1:18" x14ac:dyDescent="0.25">
      <c r="A60" s="31" t="s">
        <v>75</v>
      </c>
      <c r="B60" s="30"/>
      <c r="C60" s="30"/>
      <c r="D60" s="30"/>
      <c r="E60" s="31">
        <f>SUM(Table8[[#This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SUM(Table8[[#This Row],[Bankruptcy; Consumer]:[Other]])</f>
        <v>0</v>
      </c>
      <c r="R60" s="51" t="str">
        <f t="shared" si="0"/>
        <v/>
      </c>
    </row>
    <row r="61" spans="1:18" x14ac:dyDescent="0.25">
      <c r="A61" s="31" t="s">
        <v>76</v>
      </c>
      <c r="B61" s="30"/>
      <c r="C61" s="30"/>
      <c r="D61" s="30"/>
      <c r="E61" s="31">
        <f>SUM(Table8[[#This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SUM(Table8[[#This Row],[Bankruptcy; Consumer]:[Other]])</f>
        <v>0</v>
      </c>
      <c r="R61" s="51" t="str">
        <f t="shared" si="0"/>
        <v/>
      </c>
    </row>
    <row r="62" spans="1:18" x14ac:dyDescent="0.25">
      <c r="A62" s="31" t="s">
        <v>77</v>
      </c>
      <c r="B62" s="30"/>
      <c r="C62" s="30"/>
      <c r="D62" s="30"/>
      <c r="E62" s="31">
        <f>SUM(Table8[[#This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SUM(Table8[[#This Row],[Bankruptcy; Consumer]:[Other]])</f>
        <v>0</v>
      </c>
      <c r="R62" s="51" t="str">
        <f t="shared" si="0"/>
        <v/>
      </c>
    </row>
    <row r="63" spans="1:18" x14ac:dyDescent="0.25">
      <c r="A63" s="31" t="s">
        <v>78</v>
      </c>
      <c r="B63" s="30"/>
      <c r="C63" s="30"/>
      <c r="D63" s="30"/>
      <c r="E63" s="31">
        <f>SUM(Table8[[#This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SUM(Table8[[#This Row],[Bankruptcy; Consumer]:[Other]])</f>
        <v>0</v>
      </c>
      <c r="R63" s="51" t="str">
        <f t="shared" si="0"/>
        <v/>
      </c>
    </row>
    <row r="64" spans="1:18" x14ac:dyDescent="0.25">
      <c r="A64" s="31" t="s">
        <v>79</v>
      </c>
      <c r="B64" s="30"/>
      <c r="C64" s="30"/>
      <c r="D64" s="30"/>
      <c r="E64" s="31">
        <f>SUM(Table8[[#This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SUM(Table8[[#This Row],[Bankruptcy; Consumer]:[Other]])</f>
        <v>0</v>
      </c>
      <c r="R64" s="51" t="str">
        <f t="shared" si="0"/>
        <v/>
      </c>
    </row>
    <row r="65" spans="1:18" x14ac:dyDescent="0.25">
      <c r="A65" s="31" t="s">
        <v>80</v>
      </c>
      <c r="B65" s="30"/>
      <c r="C65" s="30"/>
      <c r="D65" s="30"/>
      <c r="E65" s="31">
        <f>SUM(Table8[[#This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SUM(Table8[[#This Row],[Bankruptcy; Consumer]:[Other]])</f>
        <v>0</v>
      </c>
      <c r="R65" s="51" t="str">
        <f t="shared" si="0"/>
        <v/>
      </c>
    </row>
    <row r="66" spans="1:18" x14ac:dyDescent="0.25">
      <c r="A66" s="31" t="s">
        <v>81</v>
      </c>
      <c r="B66" s="30"/>
      <c r="C66" s="30"/>
      <c r="D66" s="30"/>
      <c r="E66" s="31">
        <f>SUM(Table8[[#This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SUM(Table8[[#This Row],[Bankruptcy; Consumer]:[Other]])</f>
        <v>0</v>
      </c>
      <c r="R66" s="51" t="str">
        <f t="shared" si="0"/>
        <v/>
      </c>
    </row>
    <row r="67" spans="1:18" x14ac:dyDescent="0.25">
      <c r="A67" s="31" t="s">
        <v>82</v>
      </c>
      <c r="B67" s="30"/>
      <c r="C67" s="30"/>
      <c r="D67" s="30"/>
      <c r="E67" s="31">
        <f>SUM(Table8[[#This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SUM(Table8[[#This Row],[Bankruptcy; Consumer]:[Other]])</f>
        <v>0</v>
      </c>
      <c r="R67" s="51" t="str">
        <f t="shared" si="0"/>
        <v/>
      </c>
    </row>
    <row r="68" spans="1:18" x14ac:dyDescent="0.25">
      <c r="A68" s="31" t="s">
        <v>83</v>
      </c>
      <c r="B68" s="30"/>
      <c r="C68" s="30"/>
      <c r="D68" s="30"/>
      <c r="E68" s="31">
        <f>SUM(Table8[[#This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SUM(Table8[[#This Row],[Bankruptcy; Consumer]:[Other]])</f>
        <v>0</v>
      </c>
      <c r="R68" s="51" t="str">
        <f t="shared" si="0"/>
        <v/>
      </c>
    </row>
    <row r="69" spans="1:18" x14ac:dyDescent="0.25">
      <c r="A69" s="31" t="s">
        <v>84</v>
      </c>
      <c r="B69" s="30"/>
      <c r="C69" s="30"/>
      <c r="D69" s="30"/>
      <c r="E69" s="31">
        <f>SUM(Table8[[#This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SUM(Table8[[#This Row],[Bankruptcy; Consumer]:[Other]])</f>
        <v>0</v>
      </c>
      <c r="R69" s="51" t="str">
        <f t="shared" si="0"/>
        <v/>
      </c>
    </row>
    <row r="70" spans="1:18" x14ac:dyDescent="0.25">
      <c r="A70" s="31" t="s">
        <v>85</v>
      </c>
      <c r="B70" s="30"/>
      <c r="C70" s="30"/>
      <c r="D70" s="30"/>
      <c r="E70" s="31">
        <f>SUM(Table8[[#This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SUM(Table8[[#This Row],[Bankruptcy; Consumer]:[Other]])</f>
        <v>0</v>
      </c>
      <c r="R70" s="51" t="str">
        <f t="shared" si="0"/>
        <v/>
      </c>
    </row>
    <row r="71" spans="1:18" x14ac:dyDescent="0.25">
      <c r="A71" s="31" t="s">
        <v>86</v>
      </c>
      <c r="B71" s="30"/>
      <c r="C71" s="30"/>
      <c r="D71" s="30"/>
      <c r="E71" s="31">
        <f>SUM(Table8[[#This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SUM(Table8[[#This Row],[Bankruptcy; Consumer]:[Other]])</f>
        <v>0</v>
      </c>
      <c r="R71" s="51" t="str">
        <f t="shared" si="0"/>
        <v/>
      </c>
    </row>
    <row r="72" spans="1:18" x14ac:dyDescent="0.25">
      <c r="A72" s="31" t="s">
        <v>87</v>
      </c>
      <c r="B72" s="30"/>
      <c r="C72" s="30"/>
      <c r="D72" s="30"/>
      <c r="E72" s="31">
        <f>SUM(Table8[[#This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SUM(Table8[[#This Row],[Bankruptcy; Consumer]:[Other]])</f>
        <v>0</v>
      </c>
      <c r="R72" s="51" t="str">
        <f t="shared" si="0"/>
        <v/>
      </c>
    </row>
    <row r="73" spans="1:18" x14ac:dyDescent="0.25">
      <c r="A73" s="31" t="s">
        <v>88</v>
      </c>
      <c r="B73" s="30"/>
      <c r="C73" s="30"/>
      <c r="D73" s="30"/>
      <c r="E73" s="31">
        <f>SUM(Table8[[#This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SUM(Table8[[#This Row],[Bankruptcy; Consumer]:[Other]])</f>
        <v>0</v>
      </c>
      <c r="R73" s="51" t="str">
        <f t="shared" si="0"/>
        <v/>
      </c>
    </row>
    <row r="74" spans="1:18" x14ac:dyDescent="0.25">
      <c r="A74" s="31" t="s">
        <v>89</v>
      </c>
      <c r="B74" s="30"/>
      <c r="C74" s="30"/>
      <c r="D74" s="30"/>
      <c r="E74" s="31">
        <f>SUM(Table8[[#This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SUM(Table8[[#This Row],[Bankruptcy; Consumer]:[Other]])</f>
        <v>0</v>
      </c>
      <c r="R74" s="51" t="str">
        <f t="shared" si="0"/>
        <v/>
      </c>
    </row>
    <row r="75" spans="1:18" x14ac:dyDescent="0.25">
      <c r="A75" s="31" t="s">
        <v>90</v>
      </c>
      <c r="B75" s="30"/>
      <c r="C75" s="30"/>
      <c r="D75" s="30"/>
      <c r="E75" s="31">
        <f>SUM(Table8[[#This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SUM(Table8[[#This Row],[Bankruptcy; Consumer]:[Other]])</f>
        <v>0</v>
      </c>
      <c r="R75" s="51" t="str">
        <f t="shared" si="0"/>
        <v/>
      </c>
    </row>
    <row r="76" spans="1:18" x14ac:dyDescent="0.25">
      <c r="A76" s="31" t="s">
        <v>91</v>
      </c>
      <c r="B76" s="30"/>
      <c r="C76" s="30"/>
      <c r="D76" s="30"/>
      <c r="E76" s="31">
        <f>SUM(Table8[[#This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SUM(Table8[[#This Row],[Bankruptcy; Consumer]:[Other]])</f>
        <v>0</v>
      </c>
      <c r="R76" s="51" t="str">
        <f t="shared" ref="R76:R96" si="1">IF(P76=0,"","Enter examples of case types included in other")</f>
        <v/>
      </c>
    </row>
    <row r="77" spans="1:18" x14ac:dyDescent="0.25">
      <c r="A77" s="31" t="s">
        <v>92</v>
      </c>
      <c r="B77" s="30"/>
      <c r="C77" s="30"/>
      <c r="D77" s="30"/>
      <c r="E77" s="31">
        <f>SUM(Table8[[#This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SUM(Table8[[#This Row],[Bankruptcy; Consumer]:[Other]])</f>
        <v>0</v>
      </c>
      <c r="R77" s="51" t="str">
        <f t="shared" si="1"/>
        <v/>
      </c>
    </row>
    <row r="78" spans="1:18" x14ac:dyDescent="0.25">
      <c r="A78" s="31" t="s">
        <v>93</v>
      </c>
      <c r="B78" s="30"/>
      <c r="C78" s="30"/>
      <c r="D78" s="30"/>
      <c r="E78" s="31">
        <f>SUM(Table8[[#This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SUM(Table8[[#This Row],[Bankruptcy; Consumer]:[Other]])</f>
        <v>0</v>
      </c>
      <c r="R78" s="51" t="str">
        <f t="shared" si="1"/>
        <v/>
      </c>
    </row>
    <row r="79" spans="1:18" x14ac:dyDescent="0.25">
      <c r="A79" s="31" t="s">
        <v>94</v>
      </c>
      <c r="B79" s="30"/>
      <c r="C79" s="30"/>
      <c r="D79" s="30"/>
      <c r="E79" s="31">
        <f>SUM(Table8[[#This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SUM(Table8[[#This Row],[Bankruptcy; Consumer]:[Other]])</f>
        <v>0</v>
      </c>
      <c r="R79" s="51" t="str">
        <f t="shared" si="1"/>
        <v/>
      </c>
    </row>
    <row r="80" spans="1:18" x14ac:dyDescent="0.25">
      <c r="A80" s="31" t="s">
        <v>95</v>
      </c>
      <c r="B80" s="30"/>
      <c r="C80" s="30"/>
      <c r="D80" s="30"/>
      <c r="E80" s="31">
        <f>SUM(Table8[[#This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SUM(Table8[[#This Row],[Bankruptcy; Consumer]:[Other]])</f>
        <v>0</v>
      </c>
      <c r="R80" s="51" t="str">
        <f t="shared" si="1"/>
        <v/>
      </c>
    </row>
    <row r="81" spans="1:18" x14ac:dyDescent="0.25">
      <c r="A81" s="31" t="s">
        <v>96</v>
      </c>
      <c r="B81" s="30"/>
      <c r="C81" s="30"/>
      <c r="D81" s="30"/>
      <c r="E81" s="31">
        <f>SUM(Table8[[#This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SUM(Table8[[#This Row],[Bankruptcy; Consumer]:[Other]])</f>
        <v>0</v>
      </c>
      <c r="R81" s="51" t="str">
        <f t="shared" si="1"/>
        <v/>
      </c>
    </row>
    <row r="82" spans="1:18" x14ac:dyDescent="0.25">
      <c r="A82" s="31" t="s">
        <v>97</v>
      </c>
      <c r="B82" s="30"/>
      <c r="C82" s="30"/>
      <c r="D82" s="30"/>
      <c r="E82" s="31">
        <f>SUM(Table8[[#This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SUM(Table8[[#This Row],[Bankruptcy; Consumer]:[Other]])</f>
        <v>0</v>
      </c>
      <c r="R82" s="51" t="str">
        <f t="shared" si="1"/>
        <v/>
      </c>
    </row>
    <row r="83" spans="1:18" x14ac:dyDescent="0.25">
      <c r="A83" s="31" t="s">
        <v>98</v>
      </c>
      <c r="B83" s="30"/>
      <c r="C83" s="30"/>
      <c r="D83" s="30"/>
      <c r="E83" s="31">
        <f>SUM(Table8[[#This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SUM(Table8[[#This Row],[Bankruptcy; Consumer]:[Other]])</f>
        <v>0</v>
      </c>
      <c r="R83" s="51" t="str">
        <f t="shared" si="1"/>
        <v/>
      </c>
    </row>
    <row r="84" spans="1:18" x14ac:dyDescent="0.25">
      <c r="A84" s="31" t="s">
        <v>99</v>
      </c>
      <c r="B84" s="30"/>
      <c r="C84" s="30"/>
      <c r="D84" s="30"/>
      <c r="E84" s="31">
        <f>SUM(Table8[[#This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SUM(Table8[[#This Row],[Bankruptcy; Consumer]:[Other]])</f>
        <v>0</v>
      </c>
      <c r="R84" s="51" t="str">
        <f t="shared" si="1"/>
        <v/>
      </c>
    </row>
    <row r="85" spans="1:18" x14ac:dyDescent="0.25">
      <c r="A85" s="31" t="s">
        <v>100</v>
      </c>
      <c r="B85" s="30"/>
      <c r="C85" s="30"/>
      <c r="D85" s="30"/>
      <c r="E85" s="31">
        <f>SUM(Table8[[#This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SUM(Table8[[#This Row],[Bankruptcy; Consumer]:[Other]])</f>
        <v>0</v>
      </c>
      <c r="R85" s="51" t="str">
        <f t="shared" si="1"/>
        <v/>
      </c>
    </row>
    <row r="86" spans="1:18" x14ac:dyDescent="0.25">
      <c r="A86" s="31" t="s">
        <v>101</v>
      </c>
      <c r="B86" s="30"/>
      <c r="C86" s="30"/>
      <c r="D86" s="30"/>
      <c r="E86" s="31">
        <f>SUM(Table8[[#This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SUM(Table8[[#This Row],[Bankruptcy; Consumer]:[Other]])</f>
        <v>0</v>
      </c>
      <c r="R86" s="51" t="str">
        <f t="shared" si="1"/>
        <v/>
      </c>
    </row>
    <row r="87" spans="1:18" x14ac:dyDescent="0.25">
      <c r="A87" s="31" t="s">
        <v>102</v>
      </c>
      <c r="B87" s="30"/>
      <c r="C87" s="30"/>
      <c r="D87" s="30"/>
      <c r="E87" s="31">
        <f>SUM(Table8[[#This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SUM(Table8[[#This Row],[Bankruptcy; Consumer]:[Other]])</f>
        <v>0</v>
      </c>
      <c r="R87" s="51" t="str">
        <f t="shared" si="1"/>
        <v/>
      </c>
    </row>
    <row r="88" spans="1:18" x14ac:dyDescent="0.25">
      <c r="A88" s="31" t="s">
        <v>103</v>
      </c>
      <c r="B88" s="30"/>
      <c r="C88" s="30"/>
      <c r="D88" s="30"/>
      <c r="E88" s="31">
        <f>SUM(Table8[[#This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SUM(Table8[[#This Row],[Bankruptcy; Consumer]:[Other]])</f>
        <v>0</v>
      </c>
      <c r="R88" s="51" t="str">
        <f t="shared" si="1"/>
        <v/>
      </c>
    </row>
    <row r="89" spans="1:18" x14ac:dyDescent="0.25">
      <c r="A89" s="31" t="s">
        <v>104</v>
      </c>
      <c r="B89" s="30"/>
      <c r="C89" s="30"/>
      <c r="D89" s="30"/>
      <c r="E89" s="31">
        <f>SUM(Table8[[#This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SUM(Table8[[#This Row],[Bankruptcy; Consumer]:[Other]])</f>
        <v>0</v>
      </c>
      <c r="R89" s="51" t="str">
        <f t="shared" si="1"/>
        <v/>
      </c>
    </row>
    <row r="90" spans="1:18" x14ac:dyDescent="0.25">
      <c r="A90" s="31" t="s">
        <v>105</v>
      </c>
      <c r="B90" s="30"/>
      <c r="C90" s="30"/>
      <c r="D90" s="30"/>
      <c r="E90" s="31">
        <f>SUM(Table8[[#This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SUM(Table8[[#This Row],[Bankruptcy; Consumer]:[Other]])</f>
        <v>0</v>
      </c>
      <c r="R90" s="51" t="str">
        <f t="shared" si="1"/>
        <v/>
      </c>
    </row>
    <row r="91" spans="1:18" x14ac:dyDescent="0.25">
      <c r="A91" s="31" t="s">
        <v>106</v>
      </c>
      <c r="B91" s="30"/>
      <c r="C91" s="30"/>
      <c r="D91" s="30"/>
      <c r="E91" s="31">
        <f>SUM(Table8[[#This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SUM(Table8[[#This Row],[Bankruptcy; Consumer]:[Other]])</f>
        <v>0</v>
      </c>
      <c r="R91" s="51" t="str">
        <f t="shared" si="1"/>
        <v/>
      </c>
    </row>
    <row r="92" spans="1:18" x14ac:dyDescent="0.25">
      <c r="A92" s="31" t="s">
        <v>107</v>
      </c>
      <c r="B92" s="30"/>
      <c r="C92" s="30"/>
      <c r="D92" s="30"/>
      <c r="E92" s="31">
        <f>SUM(Table8[[#This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SUM(Table8[[#This Row],[Bankruptcy; Consumer]:[Other]])</f>
        <v>0</v>
      </c>
      <c r="R92" s="51" t="str">
        <f t="shared" si="1"/>
        <v/>
      </c>
    </row>
    <row r="93" spans="1:18" x14ac:dyDescent="0.25">
      <c r="A93" s="31" t="s">
        <v>108</v>
      </c>
      <c r="B93" s="30"/>
      <c r="C93" s="30"/>
      <c r="D93" s="30"/>
      <c r="E93" s="31">
        <f>SUM(Table8[[#This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SUM(Table8[[#This Row],[Bankruptcy; Consumer]:[Other]])</f>
        <v>0</v>
      </c>
      <c r="R93" s="51" t="str">
        <f t="shared" si="1"/>
        <v/>
      </c>
    </row>
    <row r="94" spans="1:18" x14ac:dyDescent="0.25">
      <c r="A94" s="31" t="s">
        <v>109</v>
      </c>
      <c r="B94" s="30"/>
      <c r="C94" s="30"/>
      <c r="D94" s="30"/>
      <c r="E94" s="31">
        <f>SUM(Table8[[#This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SUM(Table8[[#This Row],[Bankruptcy; Consumer]:[Other]])</f>
        <v>0</v>
      </c>
      <c r="R94" s="51" t="str">
        <f t="shared" si="1"/>
        <v/>
      </c>
    </row>
    <row r="95" spans="1:18" x14ac:dyDescent="0.25">
      <c r="A95" s="31" t="s">
        <v>110</v>
      </c>
      <c r="B95" s="30"/>
      <c r="C95" s="30"/>
      <c r="D95" s="30"/>
      <c r="E95" s="31">
        <f>SUM(Table8[[#This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SUM(Table8[[#This Row],[Bankruptcy; Consumer]:[Other]])</f>
        <v>0</v>
      </c>
      <c r="R95" s="51" t="str">
        <f t="shared" si="1"/>
        <v/>
      </c>
    </row>
    <row r="96" spans="1:18" x14ac:dyDescent="0.25">
      <c r="A96" s="31" t="s">
        <v>111</v>
      </c>
      <c r="B96" s="30"/>
      <c r="C96" s="30"/>
      <c r="D96" s="30"/>
      <c r="E96" s="31">
        <f>SUM(Table8[[#This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SUM(Table8[[#This Row],[Bankruptcy; Consumer]:[Other]])</f>
        <v>0</v>
      </c>
      <c r="R96" s="51" t="str">
        <f t="shared" si="1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2">SUM(C10:C96)</f>
        <v>0</v>
      </c>
      <c r="D97" s="31">
        <f t="shared" si="2"/>
        <v>0</v>
      </c>
      <c r="E97" s="31">
        <f>SUM(Table8[[#This Row],[Advice Only]:[Extended Representation]])</f>
        <v>0</v>
      </c>
      <c r="F97" s="31">
        <f>SUM(F10:F96)</f>
        <v>0</v>
      </c>
      <c r="G97" s="31">
        <f t="shared" ref="G97:P97" si="3">SUM(G10:G96)</f>
        <v>0</v>
      </c>
      <c r="H97" s="31">
        <f t="shared" si="3"/>
        <v>0</v>
      </c>
      <c r="I97" s="31">
        <f t="shared" si="3"/>
        <v>0</v>
      </c>
      <c r="J97" s="31">
        <f t="shared" si="3"/>
        <v>0</v>
      </c>
      <c r="K97" s="31">
        <f t="shared" si="3"/>
        <v>0</v>
      </c>
      <c r="L97" s="31">
        <f t="shared" si="3"/>
        <v>0</v>
      </c>
      <c r="M97" s="31">
        <f t="shared" si="3"/>
        <v>0</v>
      </c>
      <c r="N97" s="31">
        <f t="shared" si="3"/>
        <v>0</v>
      </c>
      <c r="O97" s="31">
        <f t="shared" si="3"/>
        <v>0</v>
      </c>
      <c r="P97" s="31">
        <f t="shared" si="3"/>
        <v>0</v>
      </c>
      <c r="Q97" s="31">
        <f>SUM(Table8[[#This Row],[Bankruptcy; Consumer]:[Other]])</f>
        <v>0</v>
      </c>
      <c r="R97" s="53"/>
    </row>
    <row r="98" spans="1:18" x14ac:dyDescent="0.25">
      <c r="R98" s="52"/>
    </row>
  </sheetData>
  <sheetProtection algorithmName="SHA-512" hashValue="OLh8yap1ZrlYi8RHXNW1Dv4XACsq8m1+3Stuyrpb92N823OtVL89A9XF3gKQowP4jJh9mpMhPJlk+UMkUZrYzQ==" saltValue="JDnvtUyFirMDZfoYgv1hZg==" spinCount="100000" sheet="1" objects="1" scenarios="1"/>
  <mergeCells count="12">
    <mergeCell ref="I1:M4"/>
    <mergeCell ref="A8:E8"/>
    <mergeCell ref="F8:Q8"/>
    <mergeCell ref="A1:D1"/>
    <mergeCell ref="A2:D2"/>
    <mergeCell ref="A3:D3"/>
    <mergeCell ref="A4:D4"/>
    <mergeCell ref="E1:G1"/>
    <mergeCell ref="E2:G2"/>
    <mergeCell ref="E3:G3"/>
    <mergeCell ref="E4:G4"/>
    <mergeCell ref="A7:Q7"/>
  </mergeCells>
  <phoneticPr fontId="12" type="noConversion"/>
  <conditionalFormatting sqref="Q10">
    <cfRule type="cellIs" dxfId="905" priority="87" operator="greaterThan">
      <formula>$E$10</formula>
    </cfRule>
    <cfRule type="cellIs" dxfId="904" priority="262" operator="lessThan">
      <formula>$E$10</formula>
    </cfRule>
    <cfRule type="cellIs" dxfId="903" priority="263" operator="greaterThan">
      <formula>$E$10</formula>
    </cfRule>
  </conditionalFormatting>
  <conditionalFormatting sqref="Q11">
    <cfRule type="cellIs" dxfId="902" priority="86" operator="greaterThan">
      <formula>$E$11</formula>
    </cfRule>
    <cfRule type="cellIs" dxfId="901" priority="260" operator="lessThan">
      <formula>$E$11</formula>
    </cfRule>
    <cfRule type="cellIs" dxfId="900" priority="261" operator="greaterThan">
      <formula>$E$11</formula>
    </cfRule>
  </conditionalFormatting>
  <conditionalFormatting sqref="Q12">
    <cfRule type="cellIs" dxfId="899" priority="85" operator="greaterThan">
      <formula>$E$12</formula>
    </cfRule>
    <cfRule type="cellIs" dxfId="898" priority="256" operator="lessThan">
      <formula>$E$12</formula>
    </cfRule>
    <cfRule type="cellIs" dxfId="897" priority="257" operator="greaterThan">
      <formula>$E$12</formula>
    </cfRule>
    <cfRule type="cellIs" dxfId="896" priority="258" operator="lessThan">
      <formula>$E$12</formula>
    </cfRule>
    <cfRule type="cellIs" dxfId="895" priority="259" operator="greaterThan">
      <formula>$E$12</formula>
    </cfRule>
  </conditionalFormatting>
  <conditionalFormatting sqref="Q13">
    <cfRule type="cellIs" dxfId="894" priority="84" operator="greaterThan">
      <formula>$E$13</formula>
    </cfRule>
    <cfRule type="cellIs" dxfId="893" priority="254" operator="lessThan">
      <formula>$E$13</formula>
    </cfRule>
    <cfRule type="cellIs" dxfId="892" priority="255" operator="greaterThan">
      <formula>$E$13</formula>
    </cfRule>
  </conditionalFormatting>
  <conditionalFormatting sqref="Q14">
    <cfRule type="cellIs" dxfId="891" priority="83" operator="greaterThan">
      <formula>$E$14</formula>
    </cfRule>
    <cfRule type="cellIs" dxfId="890" priority="252" operator="lessThan">
      <formula>$E$14</formula>
    </cfRule>
    <cfRule type="cellIs" dxfId="889" priority="253" operator="greaterThan">
      <formula>$E$14</formula>
    </cfRule>
  </conditionalFormatting>
  <conditionalFormatting sqref="Q15">
    <cfRule type="cellIs" dxfId="888" priority="82" operator="greaterThan">
      <formula>$E$15</formula>
    </cfRule>
    <cfRule type="cellIs" dxfId="887" priority="250" operator="lessThan">
      <formula>$E$15</formula>
    </cfRule>
    <cfRule type="cellIs" dxfId="886" priority="251" operator="greaterThan">
      <formula>$E$15</formula>
    </cfRule>
  </conditionalFormatting>
  <conditionalFormatting sqref="Q16">
    <cfRule type="cellIs" dxfId="885" priority="81" operator="greaterThan">
      <formula>$E$16</formula>
    </cfRule>
    <cfRule type="cellIs" dxfId="884" priority="248" operator="lessThan">
      <formula>$E$16</formula>
    </cfRule>
    <cfRule type="cellIs" dxfId="883" priority="249" operator="greaterThan">
      <formula>$E$16</formula>
    </cfRule>
  </conditionalFormatting>
  <conditionalFormatting sqref="Q17">
    <cfRule type="cellIs" dxfId="882" priority="80" operator="greaterThan">
      <formula>$E$17</formula>
    </cfRule>
    <cfRule type="cellIs" dxfId="881" priority="246" operator="lessThan">
      <formula>$E$17</formula>
    </cfRule>
    <cfRule type="cellIs" dxfId="880" priority="247" operator="greaterThan">
      <formula>$E$17</formula>
    </cfRule>
  </conditionalFormatting>
  <conditionalFormatting sqref="Q18">
    <cfRule type="cellIs" dxfId="879" priority="79" operator="greaterThan">
      <formula>$E$18</formula>
    </cfRule>
    <cfRule type="cellIs" dxfId="878" priority="244" operator="lessThan">
      <formula>$E$18</formula>
    </cfRule>
    <cfRule type="cellIs" dxfId="877" priority="245" operator="greaterThan">
      <formula>$E$18</formula>
    </cfRule>
  </conditionalFormatting>
  <conditionalFormatting sqref="Q19">
    <cfRule type="cellIs" dxfId="876" priority="78" operator="greaterThan">
      <formula>$E$19</formula>
    </cfRule>
    <cfRule type="cellIs" dxfId="875" priority="242" operator="lessThan">
      <formula>$E$19</formula>
    </cfRule>
    <cfRule type="cellIs" dxfId="874" priority="243" operator="greaterThan">
      <formula>$E$19</formula>
    </cfRule>
  </conditionalFormatting>
  <conditionalFormatting sqref="Q20">
    <cfRule type="cellIs" dxfId="873" priority="77" operator="greaterThan">
      <formula>$E$20</formula>
    </cfRule>
    <cfRule type="cellIs" dxfId="872" priority="240" operator="lessThan">
      <formula>$E$20</formula>
    </cfRule>
    <cfRule type="cellIs" dxfId="871" priority="241" operator="greaterThan">
      <formula>$E$20</formula>
    </cfRule>
  </conditionalFormatting>
  <conditionalFormatting sqref="Q21">
    <cfRule type="cellIs" dxfId="870" priority="76" operator="greaterThan">
      <formula>$E$21</formula>
    </cfRule>
    <cfRule type="cellIs" dxfId="869" priority="238" operator="lessThan">
      <formula>$E$21</formula>
    </cfRule>
    <cfRule type="cellIs" dxfId="868" priority="239" operator="greaterThan">
      <formula>$E$21</formula>
    </cfRule>
  </conditionalFormatting>
  <conditionalFormatting sqref="Q22">
    <cfRule type="cellIs" dxfId="867" priority="75" operator="greaterThan">
      <formula>$E$22</formula>
    </cfRule>
    <cfRule type="cellIs" dxfId="866" priority="236" operator="lessThan">
      <formula>$E$22</formula>
    </cfRule>
    <cfRule type="cellIs" dxfId="865" priority="237" operator="greaterThan">
      <formula>$E$22</formula>
    </cfRule>
  </conditionalFormatting>
  <conditionalFormatting sqref="Q23">
    <cfRule type="cellIs" dxfId="864" priority="74" operator="greaterThan">
      <formula>$E$23</formula>
    </cfRule>
    <cfRule type="cellIs" dxfId="863" priority="234" operator="lessThan">
      <formula>$E$23</formula>
    </cfRule>
    <cfRule type="cellIs" dxfId="862" priority="235" operator="greaterThan">
      <formula>$E$23</formula>
    </cfRule>
  </conditionalFormatting>
  <conditionalFormatting sqref="Q24">
    <cfRule type="cellIs" dxfId="861" priority="73" operator="greaterThan">
      <formula>$E$24</formula>
    </cfRule>
    <cfRule type="cellIs" dxfId="860" priority="232" operator="lessThan">
      <formula>$E$24</formula>
    </cfRule>
    <cfRule type="cellIs" dxfId="859" priority="233" operator="greaterThan">
      <formula>$E$24</formula>
    </cfRule>
  </conditionalFormatting>
  <conditionalFormatting sqref="Q25">
    <cfRule type="cellIs" dxfId="858" priority="72" operator="greaterThan">
      <formula>$E$25</formula>
    </cfRule>
    <cfRule type="cellIs" dxfId="857" priority="230" operator="lessThan">
      <formula>$E$25</formula>
    </cfRule>
    <cfRule type="cellIs" dxfId="856" priority="231" operator="greaterThan">
      <formula>$E$25</formula>
    </cfRule>
  </conditionalFormatting>
  <conditionalFormatting sqref="Q26">
    <cfRule type="cellIs" dxfId="855" priority="71" operator="greaterThan">
      <formula>$E$26</formula>
    </cfRule>
    <cfRule type="cellIs" dxfId="854" priority="228" operator="lessThan">
      <formula>$E$26</formula>
    </cfRule>
    <cfRule type="cellIs" dxfId="853" priority="229" operator="greaterThan">
      <formula>$E$26</formula>
    </cfRule>
  </conditionalFormatting>
  <conditionalFormatting sqref="Q27">
    <cfRule type="cellIs" dxfId="852" priority="70" operator="greaterThan">
      <formula>$E$27</formula>
    </cfRule>
    <cfRule type="cellIs" dxfId="851" priority="226" operator="lessThan">
      <formula>$E$27</formula>
    </cfRule>
    <cfRule type="cellIs" dxfId="850" priority="227" operator="greaterThan">
      <formula>$E$27</formula>
    </cfRule>
  </conditionalFormatting>
  <conditionalFormatting sqref="Q28">
    <cfRule type="cellIs" dxfId="849" priority="69" operator="greaterThan">
      <formula>$E$28</formula>
    </cfRule>
    <cfRule type="cellIs" dxfId="848" priority="224" operator="lessThan">
      <formula>$E$28</formula>
    </cfRule>
    <cfRule type="cellIs" dxfId="847" priority="225" operator="greaterThan">
      <formula>$E$28</formula>
    </cfRule>
  </conditionalFormatting>
  <conditionalFormatting sqref="Q29">
    <cfRule type="cellIs" dxfId="846" priority="68" operator="greaterThan">
      <formula>$E$29</formula>
    </cfRule>
    <cfRule type="cellIs" dxfId="845" priority="222" operator="lessThan">
      <formula>$E$29</formula>
    </cfRule>
    <cfRule type="cellIs" dxfId="844" priority="223" operator="greaterThan">
      <formula>$E$29</formula>
    </cfRule>
  </conditionalFormatting>
  <conditionalFormatting sqref="Q30">
    <cfRule type="cellIs" dxfId="843" priority="67" operator="greaterThan">
      <formula>$E$30</formula>
    </cfRule>
    <cfRule type="cellIs" dxfId="842" priority="220" operator="lessThan">
      <formula>$E$30</formula>
    </cfRule>
    <cfRule type="cellIs" dxfId="841" priority="221" operator="greaterThan">
      <formula>$E$30</formula>
    </cfRule>
  </conditionalFormatting>
  <conditionalFormatting sqref="Q31">
    <cfRule type="cellIs" dxfId="840" priority="66" operator="greaterThan">
      <formula>$E$31</formula>
    </cfRule>
    <cfRule type="cellIs" dxfId="839" priority="218" operator="lessThan">
      <formula>$E$31</formula>
    </cfRule>
    <cfRule type="cellIs" dxfId="838" priority="219" operator="greaterThan">
      <formula>$E$31</formula>
    </cfRule>
  </conditionalFormatting>
  <conditionalFormatting sqref="Q32">
    <cfRule type="cellIs" dxfId="837" priority="65" operator="greaterThan">
      <formula>$E$32</formula>
    </cfRule>
    <cfRule type="cellIs" dxfId="836" priority="216" operator="lessThan">
      <formula>$E$32</formula>
    </cfRule>
    <cfRule type="cellIs" dxfId="835" priority="217" operator="greaterThan">
      <formula>$E$32</formula>
    </cfRule>
  </conditionalFormatting>
  <conditionalFormatting sqref="Q33">
    <cfRule type="cellIs" dxfId="834" priority="64" operator="greaterThan">
      <formula>$E$33</formula>
    </cfRule>
    <cfRule type="cellIs" dxfId="833" priority="214" operator="lessThan">
      <formula>$E$33</formula>
    </cfRule>
    <cfRule type="cellIs" dxfId="832" priority="215" operator="greaterThan">
      <formula>$E$33</formula>
    </cfRule>
  </conditionalFormatting>
  <conditionalFormatting sqref="Q34">
    <cfRule type="cellIs" dxfId="831" priority="63" operator="greaterThan">
      <formula>$E$34</formula>
    </cfRule>
    <cfRule type="cellIs" dxfId="830" priority="212" operator="lessThan">
      <formula>$E$34</formula>
    </cfRule>
    <cfRule type="cellIs" dxfId="829" priority="213" operator="greaterThan">
      <formula>$E$34</formula>
    </cfRule>
  </conditionalFormatting>
  <conditionalFormatting sqref="Q35">
    <cfRule type="cellIs" dxfId="828" priority="62" operator="greaterThan">
      <formula>$E$35</formula>
    </cfRule>
    <cfRule type="cellIs" dxfId="827" priority="210" operator="lessThan">
      <formula>$E$35</formula>
    </cfRule>
    <cfRule type="cellIs" dxfId="826" priority="211" operator="greaterThan">
      <formula>$E$35</formula>
    </cfRule>
  </conditionalFormatting>
  <conditionalFormatting sqref="Q36">
    <cfRule type="cellIs" dxfId="825" priority="61" operator="greaterThan">
      <formula>$E$36</formula>
    </cfRule>
    <cfRule type="cellIs" dxfId="824" priority="208" operator="lessThan">
      <formula>$E$36</formula>
    </cfRule>
    <cfRule type="cellIs" dxfId="823" priority="209" operator="greaterThan">
      <formula>$E$36</formula>
    </cfRule>
  </conditionalFormatting>
  <conditionalFormatting sqref="Q37">
    <cfRule type="cellIs" dxfId="822" priority="60" operator="greaterThan">
      <formula>$E$37</formula>
    </cfRule>
    <cfRule type="cellIs" dxfId="821" priority="206" operator="lessThan">
      <formula>$E$37</formula>
    </cfRule>
    <cfRule type="cellIs" dxfId="820" priority="207" operator="greaterThan">
      <formula>$E$37</formula>
    </cfRule>
  </conditionalFormatting>
  <conditionalFormatting sqref="Q38">
    <cfRule type="cellIs" dxfId="819" priority="59" operator="greaterThan">
      <formula>$E$38</formula>
    </cfRule>
    <cfRule type="cellIs" dxfId="818" priority="204" operator="lessThan">
      <formula>$E$38</formula>
    </cfRule>
    <cfRule type="cellIs" dxfId="817" priority="205" operator="greaterThan">
      <formula>$E$38</formula>
    </cfRule>
  </conditionalFormatting>
  <conditionalFormatting sqref="Q39">
    <cfRule type="cellIs" dxfId="816" priority="58" operator="greaterThan">
      <formula>$E$39</formula>
    </cfRule>
    <cfRule type="cellIs" dxfId="815" priority="202" operator="lessThan">
      <formula>$E$39</formula>
    </cfRule>
    <cfRule type="cellIs" dxfId="814" priority="203" operator="greaterThan">
      <formula>$E$39</formula>
    </cfRule>
  </conditionalFormatting>
  <conditionalFormatting sqref="Q40">
    <cfRule type="cellIs" dxfId="813" priority="57" operator="greaterThan">
      <formula>$E$40</formula>
    </cfRule>
    <cfRule type="cellIs" dxfId="812" priority="200" operator="lessThan">
      <formula>$E$40</formula>
    </cfRule>
    <cfRule type="cellIs" dxfId="811" priority="201" operator="greaterThan">
      <formula>$E$40</formula>
    </cfRule>
  </conditionalFormatting>
  <conditionalFormatting sqref="Q41">
    <cfRule type="cellIs" dxfId="810" priority="56" operator="greaterThan">
      <formula>$E$41</formula>
    </cfRule>
    <cfRule type="cellIs" dxfId="809" priority="198" operator="lessThan">
      <formula>$E$41</formula>
    </cfRule>
    <cfRule type="cellIs" dxfId="808" priority="199" operator="greaterThan">
      <formula>$E$41</formula>
    </cfRule>
  </conditionalFormatting>
  <conditionalFormatting sqref="Q42">
    <cfRule type="cellIs" dxfId="807" priority="55" operator="greaterThan">
      <formula>$E$42</formula>
    </cfRule>
    <cfRule type="cellIs" dxfId="806" priority="196" operator="lessThan">
      <formula>$E$42</formula>
    </cfRule>
    <cfRule type="cellIs" dxfId="805" priority="197" operator="greaterThan">
      <formula>$E$42</formula>
    </cfRule>
  </conditionalFormatting>
  <conditionalFormatting sqref="Q43">
    <cfRule type="cellIs" dxfId="804" priority="54" operator="greaterThan">
      <formula>$E$43</formula>
    </cfRule>
    <cfRule type="cellIs" dxfId="803" priority="194" operator="lessThan">
      <formula>$E$43</formula>
    </cfRule>
    <cfRule type="cellIs" dxfId="802" priority="195" operator="greaterThan">
      <formula>$E$43</formula>
    </cfRule>
  </conditionalFormatting>
  <conditionalFormatting sqref="Q44">
    <cfRule type="cellIs" dxfId="801" priority="53" operator="greaterThan">
      <formula>$E$44</formula>
    </cfRule>
    <cfRule type="cellIs" dxfId="800" priority="192" operator="lessThan">
      <formula>$E$44</formula>
    </cfRule>
    <cfRule type="cellIs" dxfId="799" priority="193" operator="greaterThan">
      <formula>$E$44</formula>
    </cfRule>
  </conditionalFormatting>
  <conditionalFormatting sqref="Q45">
    <cfRule type="cellIs" dxfId="798" priority="52" operator="greaterThan">
      <formula>$E$45</formula>
    </cfRule>
    <cfRule type="cellIs" dxfId="797" priority="190" operator="lessThan">
      <formula>$E$45</formula>
    </cfRule>
    <cfRule type="cellIs" dxfId="796" priority="191" operator="greaterThan">
      <formula>$E$45</formula>
    </cfRule>
  </conditionalFormatting>
  <conditionalFormatting sqref="Q46">
    <cfRule type="cellIs" dxfId="795" priority="51" operator="greaterThan">
      <formula>$E$46</formula>
    </cfRule>
    <cfRule type="cellIs" dxfId="794" priority="188" operator="lessThan">
      <formula>$E$46</formula>
    </cfRule>
    <cfRule type="cellIs" dxfId="793" priority="189" operator="greaterThan">
      <formula>$E$46</formula>
    </cfRule>
  </conditionalFormatting>
  <conditionalFormatting sqref="Q47">
    <cfRule type="cellIs" dxfId="792" priority="50" operator="greaterThan">
      <formula>$E$47</formula>
    </cfRule>
    <cfRule type="cellIs" dxfId="791" priority="186" operator="lessThan">
      <formula>$E$47</formula>
    </cfRule>
    <cfRule type="cellIs" dxfId="790" priority="187" operator="greaterThan">
      <formula>$E$47</formula>
    </cfRule>
  </conditionalFormatting>
  <conditionalFormatting sqref="Q48">
    <cfRule type="cellIs" dxfId="789" priority="49" operator="greaterThan">
      <formula>$E$48</formula>
    </cfRule>
    <cfRule type="cellIs" dxfId="788" priority="184" operator="lessThan">
      <formula>$E$48</formula>
    </cfRule>
    <cfRule type="cellIs" dxfId="787" priority="185" operator="greaterThan">
      <formula>$E$48</formula>
    </cfRule>
  </conditionalFormatting>
  <conditionalFormatting sqref="Q49">
    <cfRule type="cellIs" dxfId="786" priority="48" operator="greaterThan">
      <formula>$E$49</formula>
    </cfRule>
    <cfRule type="cellIs" dxfId="785" priority="182" operator="lessThan">
      <formula>$E$49</formula>
    </cfRule>
    <cfRule type="cellIs" dxfId="784" priority="183" operator="greaterThan">
      <formula>$E$49</formula>
    </cfRule>
  </conditionalFormatting>
  <conditionalFormatting sqref="Q50">
    <cfRule type="cellIs" dxfId="783" priority="47" operator="greaterThan">
      <formula>$E$50</formula>
    </cfRule>
    <cfRule type="cellIs" dxfId="782" priority="180" operator="lessThan">
      <formula>$E$50</formula>
    </cfRule>
    <cfRule type="cellIs" dxfId="781" priority="181" operator="greaterThan">
      <formula>$E$50</formula>
    </cfRule>
  </conditionalFormatting>
  <conditionalFormatting sqref="Q51">
    <cfRule type="cellIs" dxfId="780" priority="46" operator="greaterThan">
      <formula>$E$51</formula>
    </cfRule>
    <cfRule type="cellIs" dxfId="779" priority="178" operator="lessThan">
      <formula>$E$51</formula>
    </cfRule>
    <cfRule type="cellIs" dxfId="778" priority="179" operator="greaterThan">
      <formula>$E$51</formula>
    </cfRule>
  </conditionalFormatting>
  <conditionalFormatting sqref="Q52">
    <cfRule type="cellIs" dxfId="777" priority="45" operator="greaterThan">
      <formula>$E$52</formula>
    </cfRule>
    <cfRule type="cellIs" dxfId="776" priority="176" operator="lessThan">
      <formula>$E$52</formula>
    </cfRule>
    <cfRule type="cellIs" dxfId="775" priority="177" operator="greaterThan">
      <formula>$E$52</formula>
    </cfRule>
  </conditionalFormatting>
  <conditionalFormatting sqref="Q53">
    <cfRule type="cellIs" dxfId="774" priority="44" operator="greaterThan">
      <formula>$E$53</formula>
    </cfRule>
    <cfRule type="cellIs" dxfId="773" priority="174" operator="lessThan">
      <formula>$E$53</formula>
    </cfRule>
    <cfRule type="cellIs" dxfId="772" priority="175" operator="greaterThan">
      <formula>$E$53</formula>
    </cfRule>
  </conditionalFormatting>
  <conditionalFormatting sqref="Q54">
    <cfRule type="cellIs" dxfId="771" priority="43" operator="greaterThan">
      <formula>$E$54</formula>
    </cfRule>
    <cfRule type="cellIs" dxfId="770" priority="172" operator="lessThan">
      <formula>$E$54</formula>
    </cfRule>
    <cfRule type="cellIs" dxfId="769" priority="173" operator="greaterThan">
      <formula>$E$54</formula>
    </cfRule>
  </conditionalFormatting>
  <conditionalFormatting sqref="Q55">
    <cfRule type="cellIs" dxfId="768" priority="42" operator="greaterThan">
      <formula>$E$55</formula>
    </cfRule>
    <cfRule type="cellIs" dxfId="767" priority="170" operator="lessThan">
      <formula>$E$55</formula>
    </cfRule>
    <cfRule type="cellIs" dxfId="766" priority="171" operator="greaterThan">
      <formula>$E$55</formula>
    </cfRule>
  </conditionalFormatting>
  <conditionalFormatting sqref="Q56">
    <cfRule type="cellIs" dxfId="765" priority="41" operator="greaterThan">
      <formula>$E$56</formula>
    </cfRule>
    <cfRule type="cellIs" dxfId="764" priority="168" operator="lessThan">
      <formula>$E$56</formula>
    </cfRule>
    <cfRule type="cellIs" dxfId="763" priority="169" operator="greaterThan">
      <formula>$E$56</formula>
    </cfRule>
  </conditionalFormatting>
  <conditionalFormatting sqref="Q57">
    <cfRule type="cellIs" dxfId="762" priority="40" operator="greaterThan">
      <formula>$E$57</formula>
    </cfRule>
    <cfRule type="cellIs" dxfId="761" priority="166" operator="lessThan">
      <formula>$E$57</formula>
    </cfRule>
    <cfRule type="cellIs" dxfId="760" priority="167" operator="greaterThan">
      <formula>$E$57</formula>
    </cfRule>
  </conditionalFormatting>
  <conditionalFormatting sqref="Q58">
    <cfRule type="cellIs" dxfId="759" priority="39" operator="greaterThan">
      <formula>$E$58</formula>
    </cfRule>
    <cfRule type="cellIs" dxfId="758" priority="164" operator="lessThan">
      <formula>$E$58</formula>
    </cfRule>
    <cfRule type="cellIs" dxfId="757" priority="165" operator="greaterThan">
      <formula>$E$58</formula>
    </cfRule>
  </conditionalFormatting>
  <conditionalFormatting sqref="Q59">
    <cfRule type="cellIs" dxfId="756" priority="38" operator="greaterThan">
      <formula>$E$59</formula>
    </cfRule>
    <cfRule type="cellIs" dxfId="755" priority="162" operator="lessThan">
      <formula>$E$59</formula>
    </cfRule>
    <cfRule type="cellIs" dxfId="754" priority="163" operator="greaterThan">
      <formula>$E$59</formula>
    </cfRule>
  </conditionalFormatting>
  <conditionalFormatting sqref="Q60">
    <cfRule type="cellIs" dxfId="753" priority="37" operator="greaterThan">
      <formula>$E$60</formula>
    </cfRule>
    <cfRule type="cellIs" dxfId="752" priority="160" operator="lessThan">
      <formula>$E$60</formula>
    </cfRule>
    <cfRule type="cellIs" dxfId="751" priority="161" operator="greaterThan">
      <formula>$E$60</formula>
    </cfRule>
  </conditionalFormatting>
  <conditionalFormatting sqref="Q61">
    <cfRule type="cellIs" dxfId="750" priority="36" operator="greaterThan">
      <formula>$E$61</formula>
    </cfRule>
    <cfRule type="cellIs" dxfId="749" priority="158" operator="lessThan">
      <formula>$E$61</formula>
    </cfRule>
    <cfRule type="cellIs" dxfId="748" priority="159" operator="greaterThan">
      <formula>$E$61</formula>
    </cfRule>
  </conditionalFormatting>
  <conditionalFormatting sqref="Q62">
    <cfRule type="cellIs" dxfId="747" priority="35" operator="greaterThan">
      <formula>$E$62</formula>
    </cfRule>
    <cfRule type="cellIs" dxfId="746" priority="156" operator="lessThan">
      <formula>$E$62</formula>
    </cfRule>
    <cfRule type="cellIs" dxfId="745" priority="157" operator="greaterThan">
      <formula>$E$62</formula>
    </cfRule>
  </conditionalFormatting>
  <conditionalFormatting sqref="Q63">
    <cfRule type="cellIs" dxfId="744" priority="34" operator="greaterThan">
      <formula>$E$63</formula>
    </cfRule>
    <cfRule type="cellIs" dxfId="743" priority="154" operator="lessThan">
      <formula>$E$63</formula>
    </cfRule>
    <cfRule type="cellIs" dxfId="742" priority="155" operator="greaterThan">
      <formula>$E$63</formula>
    </cfRule>
  </conditionalFormatting>
  <conditionalFormatting sqref="Q64">
    <cfRule type="cellIs" dxfId="741" priority="33" operator="greaterThan">
      <formula>$E$64</formula>
    </cfRule>
    <cfRule type="cellIs" dxfId="740" priority="152" operator="lessThan">
      <formula>$E$64</formula>
    </cfRule>
    <cfRule type="cellIs" dxfId="739" priority="153" operator="greaterThan">
      <formula>$E$64</formula>
    </cfRule>
  </conditionalFormatting>
  <conditionalFormatting sqref="Q65">
    <cfRule type="cellIs" dxfId="738" priority="32" operator="greaterThan">
      <formula>$E$65</formula>
    </cfRule>
    <cfRule type="cellIs" dxfId="737" priority="150" operator="lessThan">
      <formula>$E$65</formula>
    </cfRule>
    <cfRule type="cellIs" dxfId="736" priority="151" operator="greaterThan">
      <formula>$E$65</formula>
    </cfRule>
  </conditionalFormatting>
  <conditionalFormatting sqref="Q66">
    <cfRule type="cellIs" dxfId="735" priority="31" operator="greaterThan">
      <formula>$E$66</formula>
    </cfRule>
    <cfRule type="cellIs" dxfId="734" priority="148" operator="lessThan">
      <formula>$E$66</formula>
    </cfRule>
    <cfRule type="cellIs" dxfId="733" priority="149" operator="greaterThan">
      <formula>$E$66</formula>
    </cfRule>
  </conditionalFormatting>
  <conditionalFormatting sqref="Q67">
    <cfRule type="cellIs" dxfId="732" priority="30" operator="greaterThan">
      <formula>$E$67</formula>
    </cfRule>
    <cfRule type="cellIs" dxfId="731" priority="146" operator="lessThan">
      <formula>$E$67</formula>
    </cfRule>
    <cfRule type="cellIs" dxfId="730" priority="147" operator="greaterThan">
      <formula>$E$67</formula>
    </cfRule>
  </conditionalFormatting>
  <conditionalFormatting sqref="Q68">
    <cfRule type="cellIs" dxfId="729" priority="29" operator="greaterThan">
      <formula>$E$68</formula>
    </cfRule>
    <cfRule type="cellIs" dxfId="728" priority="144" operator="lessThan">
      <formula>$E$68</formula>
    </cfRule>
    <cfRule type="cellIs" dxfId="727" priority="145" operator="greaterThan">
      <formula>$E$68</formula>
    </cfRule>
  </conditionalFormatting>
  <conditionalFormatting sqref="Q69">
    <cfRule type="cellIs" dxfId="726" priority="28" operator="greaterThan">
      <formula>$E$69</formula>
    </cfRule>
    <cfRule type="cellIs" dxfId="725" priority="142" operator="lessThan">
      <formula>$E$69</formula>
    </cfRule>
    <cfRule type="cellIs" dxfId="724" priority="143" operator="greaterThan">
      <formula>$E$69</formula>
    </cfRule>
  </conditionalFormatting>
  <conditionalFormatting sqref="Q70">
    <cfRule type="cellIs" dxfId="723" priority="27" operator="greaterThan">
      <formula>$E$70</formula>
    </cfRule>
    <cfRule type="cellIs" dxfId="722" priority="140" operator="lessThan">
      <formula>$E$70</formula>
    </cfRule>
    <cfRule type="cellIs" dxfId="721" priority="141" operator="greaterThan">
      <formula>$E$70</formula>
    </cfRule>
  </conditionalFormatting>
  <conditionalFormatting sqref="Q71">
    <cfRule type="cellIs" dxfId="720" priority="26" operator="greaterThan">
      <formula>$E$71</formula>
    </cfRule>
    <cfRule type="cellIs" dxfId="719" priority="138" operator="lessThan">
      <formula>$E$71</formula>
    </cfRule>
    <cfRule type="cellIs" dxfId="718" priority="139" operator="greaterThan">
      <formula>$E$71</formula>
    </cfRule>
  </conditionalFormatting>
  <conditionalFormatting sqref="Q72">
    <cfRule type="cellIs" dxfId="717" priority="25" operator="greaterThan">
      <formula>$E$72</formula>
    </cfRule>
    <cfRule type="cellIs" dxfId="716" priority="136" operator="lessThan">
      <formula>$E$72</formula>
    </cfRule>
    <cfRule type="cellIs" dxfId="715" priority="137" operator="greaterThan">
      <formula>$E$72</formula>
    </cfRule>
  </conditionalFormatting>
  <conditionalFormatting sqref="Q73">
    <cfRule type="cellIs" dxfId="714" priority="24" operator="greaterThan">
      <formula>$E$73</formula>
    </cfRule>
    <cfRule type="cellIs" dxfId="713" priority="134" operator="lessThan">
      <formula>$E$73</formula>
    </cfRule>
    <cfRule type="cellIs" dxfId="712" priority="135" operator="greaterThan">
      <formula>$E$73</formula>
    </cfRule>
  </conditionalFormatting>
  <conditionalFormatting sqref="Q74">
    <cfRule type="cellIs" dxfId="711" priority="23" operator="greaterThan">
      <formula>$E$74</formula>
    </cfRule>
    <cfRule type="cellIs" dxfId="710" priority="132" operator="lessThan">
      <formula>$E$74</formula>
    </cfRule>
    <cfRule type="cellIs" dxfId="709" priority="133" operator="greaterThan">
      <formula>$E$74</formula>
    </cfRule>
  </conditionalFormatting>
  <conditionalFormatting sqref="Q75">
    <cfRule type="cellIs" dxfId="708" priority="22" operator="greaterThan">
      <formula>$E$75</formula>
    </cfRule>
    <cfRule type="cellIs" dxfId="707" priority="130" operator="lessThan">
      <formula>$E$75</formula>
    </cfRule>
    <cfRule type="cellIs" dxfId="706" priority="131" operator="greaterThan">
      <formula>$E$75</formula>
    </cfRule>
  </conditionalFormatting>
  <conditionalFormatting sqref="Q76">
    <cfRule type="cellIs" dxfId="705" priority="21" operator="greaterThan">
      <formula>$E$76</formula>
    </cfRule>
    <cfRule type="cellIs" dxfId="704" priority="128" operator="lessThan">
      <formula>$E$76</formula>
    </cfRule>
    <cfRule type="cellIs" dxfId="703" priority="129" operator="greaterThan">
      <formula>$E$76</formula>
    </cfRule>
  </conditionalFormatting>
  <conditionalFormatting sqref="Q77">
    <cfRule type="cellIs" dxfId="702" priority="20" operator="greaterThan">
      <formula>$E$77</formula>
    </cfRule>
    <cfRule type="cellIs" dxfId="701" priority="126" operator="lessThan">
      <formula>$E$77</formula>
    </cfRule>
    <cfRule type="cellIs" dxfId="700" priority="127" operator="greaterThan">
      <formula>$E$77</formula>
    </cfRule>
  </conditionalFormatting>
  <conditionalFormatting sqref="Q78">
    <cfRule type="cellIs" dxfId="699" priority="19" operator="greaterThan">
      <formula>$E$78</formula>
    </cfRule>
    <cfRule type="cellIs" dxfId="698" priority="124" operator="lessThan">
      <formula>$E$78</formula>
    </cfRule>
    <cfRule type="cellIs" dxfId="697" priority="125" operator="greaterThan">
      <formula>$E$78</formula>
    </cfRule>
  </conditionalFormatting>
  <conditionalFormatting sqref="Q79">
    <cfRule type="cellIs" dxfId="696" priority="18" operator="greaterThan">
      <formula>$E$79</formula>
    </cfRule>
    <cfRule type="cellIs" dxfId="695" priority="122" operator="lessThan">
      <formula>$E$79</formula>
    </cfRule>
    <cfRule type="cellIs" dxfId="694" priority="123" operator="greaterThan">
      <formula>$E$79</formula>
    </cfRule>
  </conditionalFormatting>
  <conditionalFormatting sqref="Q80">
    <cfRule type="cellIs" dxfId="693" priority="17" operator="greaterThan">
      <formula>$E$80</formula>
    </cfRule>
    <cfRule type="cellIs" dxfId="692" priority="120" operator="lessThan">
      <formula>$E$80</formula>
    </cfRule>
    <cfRule type="cellIs" dxfId="691" priority="121" operator="greaterThan">
      <formula>$E$80</formula>
    </cfRule>
  </conditionalFormatting>
  <conditionalFormatting sqref="Q81">
    <cfRule type="cellIs" dxfId="690" priority="16" operator="greaterThan">
      <formula>$E$81</formula>
    </cfRule>
    <cfRule type="cellIs" dxfId="689" priority="118" operator="lessThan">
      <formula>$E$81</formula>
    </cfRule>
    <cfRule type="cellIs" dxfId="688" priority="119" operator="greaterThan">
      <formula>$E$81</formula>
    </cfRule>
  </conditionalFormatting>
  <conditionalFormatting sqref="Q82">
    <cfRule type="cellIs" dxfId="687" priority="15" operator="greaterThan">
      <formula>$E$82</formula>
    </cfRule>
    <cfRule type="cellIs" dxfId="686" priority="116" operator="lessThan">
      <formula>$E$82</formula>
    </cfRule>
    <cfRule type="cellIs" dxfId="685" priority="117" operator="greaterThan">
      <formula>$E$82</formula>
    </cfRule>
  </conditionalFormatting>
  <conditionalFormatting sqref="Q83">
    <cfRule type="cellIs" dxfId="684" priority="14" operator="greaterThan">
      <formula>$E$83</formula>
    </cfRule>
    <cfRule type="cellIs" dxfId="683" priority="114" operator="lessThan">
      <formula>$E$83</formula>
    </cfRule>
    <cfRule type="cellIs" dxfId="682" priority="115" operator="greaterThan">
      <formula>$E$83</formula>
    </cfRule>
  </conditionalFormatting>
  <conditionalFormatting sqref="Q84">
    <cfRule type="cellIs" dxfId="681" priority="13" operator="greaterThan">
      <formula>$E$84</formula>
    </cfRule>
    <cfRule type="cellIs" dxfId="680" priority="112" operator="lessThan">
      <formula>$E$84</formula>
    </cfRule>
    <cfRule type="cellIs" dxfId="679" priority="113" operator="greaterThan">
      <formula>$E$84</formula>
    </cfRule>
  </conditionalFormatting>
  <conditionalFormatting sqref="Q85">
    <cfRule type="cellIs" dxfId="678" priority="12" operator="greaterThan">
      <formula>$E$85</formula>
    </cfRule>
    <cfRule type="cellIs" dxfId="677" priority="110" operator="lessThan">
      <formula>$E$85</formula>
    </cfRule>
    <cfRule type="cellIs" dxfId="676" priority="111" operator="greaterThan">
      <formula>$E$85</formula>
    </cfRule>
  </conditionalFormatting>
  <conditionalFormatting sqref="Q86">
    <cfRule type="cellIs" dxfId="675" priority="11" operator="greaterThan">
      <formula>$E$86</formula>
    </cfRule>
    <cfRule type="cellIs" dxfId="674" priority="108" operator="lessThan">
      <formula>$E$86</formula>
    </cfRule>
    <cfRule type="cellIs" dxfId="673" priority="109" operator="greaterThan">
      <formula>$E$86</formula>
    </cfRule>
  </conditionalFormatting>
  <conditionalFormatting sqref="Q87">
    <cfRule type="cellIs" dxfId="672" priority="10" operator="greaterThan">
      <formula>$E$87</formula>
    </cfRule>
    <cfRule type="cellIs" dxfId="671" priority="106" operator="lessThan">
      <formula>$E$87</formula>
    </cfRule>
    <cfRule type="cellIs" dxfId="670" priority="107" operator="greaterThan">
      <formula>$E$87</formula>
    </cfRule>
  </conditionalFormatting>
  <conditionalFormatting sqref="Q88">
    <cfRule type="cellIs" dxfId="669" priority="9" operator="greaterThan">
      <formula>$E$88</formula>
    </cfRule>
    <cfRule type="cellIs" dxfId="668" priority="104" operator="lessThan">
      <formula>$E$88</formula>
    </cfRule>
    <cfRule type="cellIs" dxfId="667" priority="105" operator="greaterThan">
      <formula>$E$88</formula>
    </cfRule>
  </conditionalFormatting>
  <conditionalFormatting sqref="Q89">
    <cfRule type="cellIs" dxfId="666" priority="8" operator="greaterThan">
      <formula>$E$89</formula>
    </cfRule>
    <cfRule type="cellIs" dxfId="665" priority="102" operator="lessThan">
      <formula>$E$89</formula>
    </cfRule>
    <cfRule type="cellIs" dxfId="664" priority="103" operator="greaterThan">
      <formula>$E$89</formula>
    </cfRule>
  </conditionalFormatting>
  <conditionalFormatting sqref="Q90">
    <cfRule type="cellIs" dxfId="663" priority="7" operator="greaterThan">
      <formula>$E$90</formula>
    </cfRule>
    <cfRule type="cellIs" dxfId="662" priority="100" operator="lessThan">
      <formula>$E$90</formula>
    </cfRule>
    <cfRule type="cellIs" dxfId="661" priority="101" operator="greaterThan">
      <formula>$E$90</formula>
    </cfRule>
  </conditionalFormatting>
  <conditionalFormatting sqref="Q91">
    <cfRule type="cellIs" dxfId="660" priority="6" operator="greaterThan">
      <formula>$E$91</formula>
    </cfRule>
    <cfRule type="cellIs" dxfId="659" priority="98" operator="lessThan">
      <formula>$E$91</formula>
    </cfRule>
    <cfRule type="cellIs" dxfId="658" priority="99" operator="greaterThan">
      <formula>$E$91</formula>
    </cfRule>
  </conditionalFormatting>
  <conditionalFormatting sqref="Q92">
    <cfRule type="cellIs" dxfId="657" priority="5" operator="greaterThan">
      <formula>$E$92</formula>
    </cfRule>
    <cfRule type="cellIs" dxfId="656" priority="96" operator="lessThan">
      <formula>$E$92</formula>
    </cfRule>
    <cfRule type="cellIs" dxfId="655" priority="97" operator="greaterThan">
      <formula>$E$92</formula>
    </cfRule>
  </conditionalFormatting>
  <conditionalFormatting sqref="Q93">
    <cfRule type="cellIs" dxfId="654" priority="4" operator="greaterThan">
      <formula>$E$93</formula>
    </cfRule>
    <cfRule type="cellIs" dxfId="653" priority="94" operator="lessThan">
      <formula>$E$93</formula>
    </cfRule>
    <cfRule type="cellIs" dxfId="652" priority="95" operator="greaterThan">
      <formula>$E$93</formula>
    </cfRule>
  </conditionalFormatting>
  <conditionalFormatting sqref="Q94">
    <cfRule type="cellIs" dxfId="651" priority="3" operator="greaterThan">
      <formula>$E$94</formula>
    </cfRule>
    <cfRule type="cellIs" dxfId="650" priority="92" operator="lessThan">
      <formula>$E$94</formula>
    </cfRule>
    <cfRule type="cellIs" dxfId="649" priority="93" operator="greaterThan">
      <formula>$E$94</formula>
    </cfRule>
  </conditionalFormatting>
  <conditionalFormatting sqref="Q95">
    <cfRule type="cellIs" dxfId="648" priority="2" operator="greaterThan">
      <formula>$E$95</formula>
    </cfRule>
    <cfRule type="cellIs" dxfId="647" priority="90" operator="lessThan">
      <formula>$E$95</formula>
    </cfRule>
    <cfRule type="cellIs" dxfId="646" priority="91" operator="greaterThan">
      <formula>$E$95</formula>
    </cfRule>
  </conditionalFormatting>
  <conditionalFormatting sqref="Q96">
    <cfRule type="cellIs" dxfId="645" priority="1" operator="greaterThan">
      <formula>$E$96</formula>
    </cfRule>
    <cfRule type="cellIs" dxfId="644" priority="88" operator="lessThan">
      <formula>$E$96</formula>
    </cfRule>
    <cfRule type="cellIs" dxfId="643" priority="89" operator="greaterThan">
      <formula>$E$96</formula>
    </cfRule>
  </conditionalFormatting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99"/>
  <sheetViews>
    <sheetView showGridLines="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E2" sqref="E2:G2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9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1" t="s">
        <v>115</v>
      </c>
      <c r="B1" s="81"/>
      <c r="C1" s="81"/>
      <c r="D1" s="81"/>
      <c r="E1" s="83"/>
      <c r="F1" s="83"/>
      <c r="G1" s="83"/>
      <c r="I1" s="91" t="s">
        <v>169</v>
      </c>
      <c r="J1" s="91"/>
      <c r="K1" s="91"/>
      <c r="L1" s="91"/>
      <c r="M1" s="91"/>
    </row>
    <row r="2" spans="1:29" x14ac:dyDescent="0.25">
      <c r="A2" s="82" t="s">
        <v>116</v>
      </c>
      <c r="B2" s="82"/>
      <c r="C2" s="82"/>
      <c r="D2" s="82"/>
      <c r="E2" s="84"/>
      <c r="F2" s="84"/>
      <c r="G2" s="84"/>
      <c r="I2" s="91"/>
      <c r="J2" s="91"/>
      <c r="K2" s="91"/>
      <c r="L2" s="91"/>
      <c r="M2" s="91"/>
    </row>
    <row r="3" spans="1:29" x14ac:dyDescent="0.25">
      <c r="A3" s="81" t="s">
        <v>117</v>
      </c>
      <c r="B3" s="81"/>
      <c r="C3" s="81"/>
      <c r="D3" s="81"/>
      <c r="E3" s="92">
        <f>E1+E2</f>
        <v>0</v>
      </c>
      <c r="F3" s="92"/>
      <c r="G3" s="92"/>
      <c r="I3" s="91"/>
      <c r="J3" s="91"/>
      <c r="K3" s="91"/>
      <c r="L3" s="91"/>
      <c r="M3" s="91"/>
    </row>
    <row r="4" spans="1:29" x14ac:dyDescent="0.25">
      <c r="A4" s="82" t="s">
        <v>118</v>
      </c>
      <c r="B4" s="82"/>
      <c r="C4" s="82"/>
      <c r="D4" s="82"/>
      <c r="E4" s="84"/>
      <c r="F4" s="84"/>
      <c r="G4" s="84"/>
      <c r="I4" s="91"/>
      <c r="J4" s="91"/>
      <c r="K4" s="91"/>
      <c r="L4" s="91"/>
      <c r="M4" s="91"/>
    </row>
    <row r="5" spans="1:29" x14ac:dyDescent="0.25">
      <c r="A5" s="81" t="s">
        <v>119</v>
      </c>
      <c r="B5" s="81"/>
      <c r="C5" s="81"/>
      <c r="D5" s="81"/>
      <c r="E5" s="84"/>
      <c r="F5" s="84"/>
      <c r="G5" s="84"/>
    </row>
    <row r="8" spans="1:29" ht="15.75" x14ac:dyDescent="0.25">
      <c r="A8" s="85" t="s">
        <v>173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29" x14ac:dyDescent="0.25">
      <c r="A9" s="79" t="s">
        <v>7</v>
      </c>
      <c r="B9" s="79"/>
      <c r="C9" s="79"/>
      <c r="D9" s="79"/>
      <c r="E9" s="79"/>
      <c r="F9" s="80" t="s">
        <v>20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55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ht="30" x14ac:dyDescent="0.25">
      <c r="A10" s="32" t="s">
        <v>6</v>
      </c>
      <c r="B10" s="32" t="s">
        <v>9</v>
      </c>
      <c r="C10" s="32" t="s">
        <v>10</v>
      </c>
      <c r="D10" s="33" t="s">
        <v>11</v>
      </c>
      <c r="E10" s="32" t="s">
        <v>12</v>
      </c>
      <c r="F10" s="33" t="s">
        <v>21</v>
      </c>
      <c r="G10" s="33" t="s">
        <v>22</v>
      </c>
      <c r="H10" s="33" t="s">
        <v>23</v>
      </c>
      <c r="I10" s="32" t="s">
        <v>24</v>
      </c>
      <c r="J10" s="33" t="s">
        <v>25</v>
      </c>
      <c r="K10" s="33" t="s">
        <v>26</v>
      </c>
      <c r="L10" s="32" t="s">
        <v>27</v>
      </c>
      <c r="M10" s="33" t="s">
        <v>28</v>
      </c>
      <c r="N10" s="33" t="s">
        <v>29</v>
      </c>
      <c r="O10" s="33" t="s">
        <v>30</v>
      </c>
      <c r="P10" s="32" t="s">
        <v>31</v>
      </c>
      <c r="Q10" s="32" t="s">
        <v>32</v>
      </c>
      <c r="R10" s="54" t="s">
        <v>165</v>
      </c>
    </row>
    <row r="11" spans="1:29" x14ac:dyDescent="0.25">
      <c r="A11" s="31" t="s">
        <v>8</v>
      </c>
      <c r="B11" s="30"/>
      <c r="C11" s="30"/>
      <c r="D11" s="30"/>
      <c r="E11" s="31">
        <f>SUM(Table83[[#This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SUM(Table83[[#This Row],[Bankruptcy; Consumer]:[Other]])</f>
        <v>0</v>
      </c>
      <c r="R11" s="30" t="str">
        <f t="shared" ref="R11:R42" si="0">IF(P11=0,"","Enter examples of case types included in other")</f>
        <v/>
      </c>
    </row>
    <row r="12" spans="1:29" x14ac:dyDescent="0.25">
      <c r="A12" s="31" t="s">
        <v>13</v>
      </c>
      <c r="B12" s="30"/>
      <c r="C12" s="30"/>
      <c r="D12" s="30"/>
      <c r="E12" s="31">
        <f>SUM(Table83[[#This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SUM(Table83[[#This Row],[Bankruptcy; Consumer]:[Other]])</f>
        <v>0</v>
      </c>
      <c r="R12" s="30" t="str">
        <f t="shared" si="0"/>
        <v/>
      </c>
    </row>
    <row r="13" spans="1:29" x14ac:dyDescent="0.25">
      <c r="A13" s="31" t="s">
        <v>14</v>
      </c>
      <c r="B13" s="30"/>
      <c r="C13" s="30"/>
      <c r="D13" s="30"/>
      <c r="E13" s="31">
        <f>SUM(Table83[[#This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SUM(Table83[[#This Row],[Bankruptcy; Consumer]:[Other]])</f>
        <v>0</v>
      </c>
      <c r="R13" s="30" t="str">
        <f t="shared" si="0"/>
        <v/>
      </c>
    </row>
    <row r="14" spans="1:29" x14ac:dyDescent="0.25">
      <c r="A14" s="31" t="s">
        <v>15</v>
      </c>
      <c r="B14" s="30"/>
      <c r="C14" s="30"/>
      <c r="D14" s="30"/>
      <c r="E14" s="31">
        <f>SUM(Table83[[#This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SUM(Table83[[#This Row],[Bankruptcy; Consumer]:[Other]])</f>
        <v>0</v>
      </c>
      <c r="R14" s="30" t="str">
        <f t="shared" si="0"/>
        <v/>
      </c>
    </row>
    <row r="15" spans="1:29" x14ac:dyDescent="0.25">
      <c r="A15" s="31" t="s">
        <v>16</v>
      </c>
      <c r="B15" s="30"/>
      <c r="C15" s="30"/>
      <c r="D15" s="30"/>
      <c r="E15" s="31">
        <f>SUM(Table83[[#This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SUM(Table83[[#This Row],[Bankruptcy; Consumer]:[Other]])</f>
        <v>0</v>
      </c>
      <c r="R15" s="30" t="str">
        <f t="shared" si="0"/>
        <v/>
      </c>
    </row>
    <row r="16" spans="1:29" x14ac:dyDescent="0.25">
      <c r="A16" s="31" t="s">
        <v>17</v>
      </c>
      <c r="B16" s="30"/>
      <c r="C16" s="30"/>
      <c r="D16" s="30"/>
      <c r="E16" s="31">
        <f>SUM(Table83[[#This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SUM(Table83[[#This Row],[Bankruptcy; Consumer]:[Other]])</f>
        <v>0</v>
      </c>
      <c r="R16" s="30" t="str">
        <f t="shared" si="0"/>
        <v/>
      </c>
    </row>
    <row r="17" spans="1:18" x14ac:dyDescent="0.25">
      <c r="A17" s="31" t="s">
        <v>18</v>
      </c>
      <c r="B17" s="30"/>
      <c r="C17" s="30"/>
      <c r="D17" s="30"/>
      <c r="E17" s="31">
        <f>SUM(Table83[[#This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SUM(Table83[[#This Row],[Bankruptcy; Consumer]:[Other]])</f>
        <v>0</v>
      </c>
      <c r="R17" s="30" t="str">
        <f t="shared" si="0"/>
        <v/>
      </c>
    </row>
    <row r="18" spans="1:18" x14ac:dyDescent="0.25">
      <c r="A18" s="31" t="s">
        <v>19</v>
      </c>
      <c r="B18" s="30"/>
      <c r="C18" s="30"/>
      <c r="D18" s="30"/>
      <c r="E18" s="31">
        <f>SUM(Table83[[#This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SUM(Table83[[#This Row],[Bankruptcy; Consumer]:[Other]])</f>
        <v>0</v>
      </c>
      <c r="R18" s="30" t="str">
        <f t="shared" si="0"/>
        <v/>
      </c>
    </row>
    <row r="19" spans="1:18" x14ac:dyDescent="0.25">
      <c r="A19" s="31" t="s">
        <v>33</v>
      </c>
      <c r="B19" s="30"/>
      <c r="C19" s="30"/>
      <c r="D19" s="30"/>
      <c r="E19" s="31">
        <f>SUM(Table83[[#This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SUM(Table83[[#This Row],[Bankruptcy; Consumer]:[Other]])</f>
        <v>0</v>
      </c>
      <c r="R19" s="30" t="str">
        <f t="shared" si="0"/>
        <v/>
      </c>
    </row>
    <row r="20" spans="1:18" x14ac:dyDescent="0.25">
      <c r="A20" s="31" t="s">
        <v>34</v>
      </c>
      <c r="B20" s="30"/>
      <c r="C20" s="30"/>
      <c r="D20" s="30"/>
      <c r="E20" s="31">
        <f>SUM(Table83[[#This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SUM(Table83[[#This Row],[Bankruptcy; Consumer]:[Other]])</f>
        <v>0</v>
      </c>
      <c r="R20" s="30" t="str">
        <f t="shared" si="0"/>
        <v/>
      </c>
    </row>
    <row r="21" spans="1:18" x14ac:dyDescent="0.25">
      <c r="A21" s="31" t="s">
        <v>35</v>
      </c>
      <c r="B21" s="30"/>
      <c r="C21" s="30"/>
      <c r="D21" s="30"/>
      <c r="E21" s="31">
        <f>SUM(Table83[[#This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SUM(Table83[[#This Row],[Bankruptcy; Consumer]:[Other]])</f>
        <v>0</v>
      </c>
      <c r="R21" s="30" t="str">
        <f t="shared" si="0"/>
        <v/>
      </c>
    </row>
    <row r="22" spans="1:18" x14ac:dyDescent="0.25">
      <c r="A22" s="31" t="s">
        <v>36</v>
      </c>
      <c r="B22" s="30"/>
      <c r="C22" s="30"/>
      <c r="D22" s="30"/>
      <c r="E22" s="31">
        <f>SUM(Table83[[#This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SUM(Table83[[#This Row],[Bankruptcy; Consumer]:[Other]])</f>
        <v>0</v>
      </c>
      <c r="R22" s="30" t="str">
        <f t="shared" si="0"/>
        <v/>
      </c>
    </row>
    <row r="23" spans="1:18" x14ac:dyDescent="0.25">
      <c r="A23" s="31" t="s">
        <v>37</v>
      </c>
      <c r="B23" s="30"/>
      <c r="C23" s="30"/>
      <c r="D23" s="30"/>
      <c r="E23" s="31">
        <f>SUM(Table83[[#This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SUM(Table83[[#This Row],[Bankruptcy; Consumer]:[Other]])</f>
        <v>0</v>
      </c>
      <c r="R23" s="30" t="str">
        <f t="shared" si="0"/>
        <v/>
      </c>
    </row>
    <row r="24" spans="1:18" x14ac:dyDescent="0.25">
      <c r="A24" s="31" t="s">
        <v>38</v>
      </c>
      <c r="B24" s="30"/>
      <c r="C24" s="30"/>
      <c r="D24" s="30"/>
      <c r="E24" s="31">
        <f>SUM(Table83[[#This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SUM(Table83[[#This Row],[Bankruptcy; Consumer]:[Other]])</f>
        <v>0</v>
      </c>
      <c r="R24" s="30" t="str">
        <f t="shared" si="0"/>
        <v/>
      </c>
    </row>
    <row r="25" spans="1:18" x14ac:dyDescent="0.25">
      <c r="A25" s="31" t="s">
        <v>39</v>
      </c>
      <c r="B25" s="30"/>
      <c r="C25" s="30"/>
      <c r="D25" s="30"/>
      <c r="E25" s="31">
        <f>SUM(Table83[[#This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SUM(Table83[[#This Row],[Bankruptcy; Consumer]:[Other]])</f>
        <v>0</v>
      </c>
      <c r="R25" s="30" t="str">
        <f t="shared" si="0"/>
        <v/>
      </c>
    </row>
    <row r="26" spans="1:18" x14ac:dyDescent="0.25">
      <c r="A26" s="31" t="s">
        <v>40</v>
      </c>
      <c r="B26" s="30"/>
      <c r="C26" s="30"/>
      <c r="D26" s="30"/>
      <c r="E26" s="31">
        <f>SUM(Table83[[#This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SUM(Table83[[#This Row],[Bankruptcy; Consumer]:[Other]])</f>
        <v>0</v>
      </c>
      <c r="R26" s="30" t="str">
        <f t="shared" si="0"/>
        <v/>
      </c>
    </row>
    <row r="27" spans="1:18" x14ac:dyDescent="0.25">
      <c r="A27" s="31" t="s">
        <v>41</v>
      </c>
      <c r="B27" s="30"/>
      <c r="C27" s="30"/>
      <c r="D27" s="30"/>
      <c r="E27" s="31">
        <f>SUM(Table83[[#This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SUM(Table83[[#This Row],[Bankruptcy; Consumer]:[Other]])</f>
        <v>0</v>
      </c>
      <c r="R27" s="30" t="str">
        <f t="shared" si="0"/>
        <v/>
      </c>
    </row>
    <row r="28" spans="1:18" x14ac:dyDescent="0.25">
      <c r="A28" s="31" t="s">
        <v>42</v>
      </c>
      <c r="B28" s="30"/>
      <c r="C28" s="30"/>
      <c r="D28" s="30"/>
      <c r="E28" s="31">
        <f>SUM(Table83[[#This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SUM(Table83[[#This Row],[Bankruptcy; Consumer]:[Other]])</f>
        <v>0</v>
      </c>
      <c r="R28" s="30" t="str">
        <f t="shared" si="0"/>
        <v/>
      </c>
    </row>
    <row r="29" spans="1:18" x14ac:dyDescent="0.25">
      <c r="A29" s="31" t="s">
        <v>43</v>
      </c>
      <c r="B29" s="30"/>
      <c r="C29" s="30"/>
      <c r="D29" s="30"/>
      <c r="E29" s="31">
        <f>SUM(Table83[[#This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SUM(Table83[[#This Row],[Bankruptcy; Consumer]:[Other]])</f>
        <v>0</v>
      </c>
      <c r="R29" s="30" t="str">
        <f t="shared" si="0"/>
        <v/>
      </c>
    </row>
    <row r="30" spans="1:18" x14ac:dyDescent="0.25">
      <c r="A30" s="31" t="s">
        <v>44</v>
      </c>
      <c r="B30" s="30"/>
      <c r="C30" s="30"/>
      <c r="D30" s="30"/>
      <c r="E30" s="31">
        <f>SUM(Table83[[#This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SUM(Table83[[#This Row],[Bankruptcy; Consumer]:[Other]])</f>
        <v>0</v>
      </c>
      <c r="R30" s="30" t="str">
        <f t="shared" si="0"/>
        <v/>
      </c>
    </row>
    <row r="31" spans="1:18" x14ac:dyDescent="0.25">
      <c r="A31" s="31" t="s">
        <v>45</v>
      </c>
      <c r="B31" s="30"/>
      <c r="C31" s="30"/>
      <c r="D31" s="30"/>
      <c r="E31" s="31">
        <f>SUM(Table83[[#This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SUM(Table83[[#This Row],[Bankruptcy; Consumer]:[Other]])</f>
        <v>0</v>
      </c>
      <c r="R31" s="30" t="str">
        <f t="shared" si="0"/>
        <v/>
      </c>
    </row>
    <row r="32" spans="1:18" x14ac:dyDescent="0.25">
      <c r="A32" s="31" t="s">
        <v>46</v>
      </c>
      <c r="B32" s="30"/>
      <c r="C32" s="30"/>
      <c r="D32" s="30"/>
      <c r="E32" s="31">
        <f>SUM(Table83[[#This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SUM(Table83[[#This Row],[Bankruptcy; Consumer]:[Other]])</f>
        <v>0</v>
      </c>
      <c r="R32" s="30" t="str">
        <f t="shared" si="0"/>
        <v/>
      </c>
    </row>
    <row r="33" spans="1:18" x14ac:dyDescent="0.25">
      <c r="A33" s="31" t="s">
        <v>47</v>
      </c>
      <c r="B33" s="30"/>
      <c r="C33" s="30"/>
      <c r="D33" s="30"/>
      <c r="E33" s="31">
        <f>SUM(Table83[[#This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SUM(Table83[[#This Row],[Bankruptcy; Consumer]:[Other]])</f>
        <v>0</v>
      </c>
      <c r="R33" s="30" t="str">
        <f t="shared" si="0"/>
        <v/>
      </c>
    </row>
    <row r="34" spans="1:18" x14ac:dyDescent="0.25">
      <c r="A34" s="31" t="s">
        <v>48</v>
      </c>
      <c r="B34" s="30"/>
      <c r="C34" s="30"/>
      <c r="D34" s="30"/>
      <c r="E34" s="31">
        <f>SUM(Table83[[#This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SUM(Table83[[#This Row],[Bankruptcy; Consumer]:[Other]])</f>
        <v>0</v>
      </c>
      <c r="R34" s="30" t="str">
        <f t="shared" si="0"/>
        <v/>
      </c>
    </row>
    <row r="35" spans="1:18" x14ac:dyDescent="0.25">
      <c r="A35" s="31" t="s">
        <v>49</v>
      </c>
      <c r="B35" s="30"/>
      <c r="C35" s="30"/>
      <c r="D35" s="30"/>
      <c r="E35" s="31">
        <f>SUM(Table83[[#This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SUM(Table83[[#This Row],[Bankruptcy; Consumer]:[Other]])</f>
        <v>0</v>
      </c>
      <c r="R35" s="30" t="str">
        <f t="shared" si="0"/>
        <v/>
      </c>
    </row>
    <row r="36" spans="1:18" x14ac:dyDescent="0.25">
      <c r="A36" s="31" t="s">
        <v>50</v>
      </c>
      <c r="B36" s="30"/>
      <c r="C36" s="30"/>
      <c r="D36" s="30"/>
      <c r="E36" s="31">
        <f>SUM(Table83[[#This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SUM(Table83[[#This Row],[Bankruptcy; Consumer]:[Other]])</f>
        <v>0</v>
      </c>
      <c r="R36" s="30" t="str">
        <f t="shared" si="0"/>
        <v/>
      </c>
    </row>
    <row r="37" spans="1:18" x14ac:dyDescent="0.25">
      <c r="A37" s="31" t="s">
        <v>51</v>
      </c>
      <c r="B37" s="30"/>
      <c r="C37" s="30"/>
      <c r="D37" s="30"/>
      <c r="E37" s="31">
        <f>SUM(Table83[[#This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SUM(Table83[[#This Row],[Bankruptcy; Consumer]:[Other]])</f>
        <v>0</v>
      </c>
      <c r="R37" s="30" t="str">
        <f t="shared" si="0"/>
        <v/>
      </c>
    </row>
    <row r="38" spans="1:18" x14ac:dyDescent="0.25">
      <c r="A38" s="31" t="s">
        <v>52</v>
      </c>
      <c r="B38" s="30"/>
      <c r="C38" s="30"/>
      <c r="D38" s="30"/>
      <c r="E38" s="31">
        <f>SUM(Table83[[#This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SUM(Table83[[#This Row],[Bankruptcy; Consumer]:[Other]])</f>
        <v>0</v>
      </c>
      <c r="R38" s="30" t="str">
        <f t="shared" si="0"/>
        <v/>
      </c>
    </row>
    <row r="39" spans="1:18" x14ac:dyDescent="0.25">
      <c r="A39" s="31" t="s">
        <v>53</v>
      </c>
      <c r="B39" s="30"/>
      <c r="C39" s="30"/>
      <c r="D39" s="30"/>
      <c r="E39" s="31">
        <f>SUM(Table83[[#This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SUM(Table83[[#This Row],[Bankruptcy; Consumer]:[Other]])</f>
        <v>0</v>
      </c>
      <c r="R39" s="30" t="str">
        <f t="shared" si="0"/>
        <v/>
      </c>
    </row>
    <row r="40" spans="1:18" x14ac:dyDescent="0.25">
      <c r="A40" s="31" t="s">
        <v>54</v>
      </c>
      <c r="B40" s="30"/>
      <c r="C40" s="30"/>
      <c r="D40" s="30"/>
      <c r="E40" s="31">
        <f>SUM(Table83[[#This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SUM(Table83[[#This Row],[Bankruptcy; Consumer]:[Other]])</f>
        <v>0</v>
      </c>
      <c r="R40" s="30" t="str">
        <f t="shared" si="0"/>
        <v/>
      </c>
    </row>
    <row r="41" spans="1:18" x14ac:dyDescent="0.25">
      <c r="A41" s="31" t="s">
        <v>55</v>
      </c>
      <c r="B41" s="30"/>
      <c r="C41" s="30"/>
      <c r="D41" s="30"/>
      <c r="E41" s="31">
        <f>SUM(Table83[[#This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SUM(Table83[[#This Row],[Bankruptcy; Consumer]:[Other]])</f>
        <v>0</v>
      </c>
      <c r="R41" s="30" t="str">
        <f t="shared" si="0"/>
        <v/>
      </c>
    </row>
    <row r="42" spans="1:18" x14ac:dyDescent="0.25">
      <c r="A42" s="31" t="s">
        <v>56</v>
      </c>
      <c r="B42" s="30"/>
      <c r="C42" s="30"/>
      <c r="D42" s="30"/>
      <c r="E42" s="31">
        <f>SUM(Table83[[#This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SUM(Table83[[#This Row],[Bankruptcy; Consumer]:[Other]])</f>
        <v>0</v>
      </c>
      <c r="R42" s="30" t="str">
        <f t="shared" si="0"/>
        <v/>
      </c>
    </row>
    <row r="43" spans="1:18" x14ac:dyDescent="0.25">
      <c r="A43" s="31" t="s">
        <v>57</v>
      </c>
      <c r="B43" s="30"/>
      <c r="C43" s="30"/>
      <c r="D43" s="30"/>
      <c r="E43" s="31">
        <f>SUM(Table83[[#This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SUM(Table83[[#This Row],[Bankruptcy; Consumer]:[Other]])</f>
        <v>0</v>
      </c>
      <c r="R43" s="30" t="str">
        <f t="shared" ref="R43:R74" si="1">IF(P43=0,"","Enter examples of case types included in other")</f>
        <v/>
      </c>
    </row>
    <row r="44" spans="1:18" x14ac:dyDescent="0.25">
      <c r="A44" s="31" t="s">
        <v>58</v>
      </c>
      <c r="B44" s="30"/>
      <c r="C44" s="30"/>
      <c r="D44" s="30"/>
      <c r="E44" s="31">
        <f>SUM(Table83[[#This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SUM(Table83[[#This Row],[Bankruptcy; Consumer]:[Other]])</f>
        <v>0</v>
      </c>
      <c r="R44" s="30" t="str">
        <f t="shared" si="1"/>
        <v/>
      </c>
    </row>
    <row r="45" spans="1:18" x14ac:dyDescent="0.25">
      <c r="A45" s="31" t="s">
        <v>59</v>
      </c>
      <c r="B45" s="30"/>
      <c r="C45" s="30"/>
      <c r="D45" s="30"/>
      <c r="E45" s="31">
        <f>SUM(Table83[[#This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SUM(Table83[[#This Row],[Bankruptcy; Consumer]:[Other]])</f>
        <v>0</v>
      </c>
      <c r="R45" s="30" t="str">
        <f t="shared" si="1"/>
        <v/>
      </c>
    </row>
    <row r="46" spans="1:18" x14ac:dyDescent="0.25">
      <c r="A46" s="31" t="s">
        <v>60</v>
      </c>
      <c r="B46" s="30"/>
      <c r="C46" s="30"/>
      <c r="D46" s="30"/>
      <c r="E46" s="31">
        <f>SUM(Table83[[#This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SUM(Table83[[#This Row],[Bankruptcy; Consumer]:[Other]])</f>
        <v>0</v>
      </c>
      <c r="R46" s="30" t="str">
        <f t="shared" si="1"/>
        <v/>
      </c>
    </row>
    <row r="47" spans="1:18" x14ac:dyDescent="0.25">
      <c r="A47" s="31" t="s">
        <v>61</v>
      </c>
      <c r="B47" s="30"/>
      <c r="C47" s="30"/>
      <c r="D47" s="30"/>
      <c r="E47" s="31">
        <f>SUM(Table83[[#This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SUM(Table83[[#This Row],[Bankruptcy; Consumer]:[Other]])</f>
        <v>0</v>
      </c>
      <c r="R47" s="30" t="str">
        <f t="shared" si="1"/>
        <v/>
      </c>
    </row>
    <row r="48" spans="1:18" x14ac:dyDescent="0.25">
      <c r="A48" s="31" t="s">
        <v>62</v>
      </c>
      <c r="B48" s="30"/>
      <c r="C48" s="30"/>
      <c r="D48" s="30"/>
      <c r="E48" s="31">
        <f>SUM(Table83[[#This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SUM(Table83[[#This Row],[Bankruptcy; Consumer]:[Other]])</f>
        <v>0</v>
      </c>
      <c r="R48" s="30" t="str">
        <f t="shared" si="1"/>
        <v/>
      </c>
    </row>
    <row r="49" spans="1:18" x14ac:dyDescent="0.25">
      <c r="A49" s="31" t="s">
        <v>63</v>
      </c>
      <c r="B49" s="30"/>
      <c r="C49" s="30"/>
      <c r="D49" s="30"/>
      <c r="E49" s="31">
        <f>SUM(Table83[[#This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SUM(Table83[[#This Row],[Bankruptcy; Consumer]:[Other]])</f>
        <v>0</v>
      </c>
      <c r="R49" s="30" t="str">
        <f t="shared" si="1"/>
        <v/>
      </c>
    </row>
    <row r="50" spans="1:18" x14ac:dyDescent="0.25">
      <c r="A50" s="31" t="s">
        <v>64</v>
      </c>
      <c r="B50" s="30"/>
      <c r="C50" s="30"/>
      <c r="D50" s="30"/>
      <c r="E50" s="31">
        <f>SUM(Table83[[#This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SUM(Table83[[#This Row],[Bankruptcy; Consumer]:[Other]])</f>
        <v>0</v>
      </c>
      <c r="R50" s="30" t="str">
        <f t="shared" si="1"/>
        <v/>
      </c>
    </row>
    <row r="51" spans="1:18" x14ac:dyDescent="0.25">
      <c r="A51" s="31" t="s">
        <v>65</v>
      </c>
      <c r="B51" s="30"/>
      <c r="C51" s="30"/>
      <c r="D51" s="30"/>
      <c r="E51" s="31">
        <f>SUM(Table83[[#This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SUM(Table83[[#This Row],[Bankruptcy; Consumer]:[Other]])</f>
        <v>0</v>
      </c>
      <c r="R51" s="30" t="str">
        <f t="shared" si="1"/>
        <v/>
      </c>
    </row>
    <row r="52" spans="1:18" x14ac:dyDescent="0.25">
      <c r="A52" s="31" t="s">
        <v>66</v>
      </c>
      <c r="B52" s="30"/>
      <c r="C52" s="30"/>
      <c r="D52" s="30"/>
      <c r="E52" s="31">
        <f>SUM(Table83[[#This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SUM(Table83[[#This Row],[Bankruptcy; Consumer]:[Other]])</f>
        <v>0</v>
      </c>
      <c r="R52" s="30" t="str">
        <f t="shared" si="1"/>
        <v/>
      </c>
    </row>
    <row r="53" spans="1:18" x14ac:dyDescent="0.25">
      <c r="A53" s="31" t="s">
        <v>67</v>
      </c>
      <c r="B53" s="30"/>
      <c r="C53" s="30"/>
      <c r="D53" s="30"/>
      <c r="E53" s="31">
        <f>SUM(Table83[[#This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SUM(Table83[[#This Row],[Bankruptcy; Consumer]:[Other]])</f>
        <v>0</v>
      </c>
      <c r="R53" s="30" t="str">
        <f t="shared" si="1"/>
        <v/>
      </c>
    </row>
    <row r="54" spans="1:18" x14ac:dyDescent="0.25">
      <c r="A54" s="31" t="s">
        <v>68</v>
      </c>
      <c r="B54" s="30"/>
      <c r="C54" s="30"/>
      <c r="D54" s="30"/>
      <c r="E54" s="31">
        <f>SUM(Table83[[#This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SUM(Table83[[#This Row],[Bankruptcy; Consumer]:[Other]])</f>
        <v>0</v>
      </c>
      <c r="R54" s="30" t="str">
        <f t="shared" si="1"/>
        <v/>
      </c>
    </row>
    <row r="55" spans="1:18" x14ac:dyDescent="0.25">
      <c r="A55" s="31" t="s">
        <v>69</v>
      </c>
      <c r="B55" s="30"/>
      <c r="C55" s="30"/>
      <c r="D55" s="30"/>
      <c r="E55" s="31">
        <f>SUM(Table83[[#This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SUM(Table83[[#This Row],[Bankruptcy; Consumer]:[Other]])</f>
        <v>0</v>
      </c>
      <c r="R55" s="30" t="str">
        <f t="shared" si="1"/>
        <v/>
      </c>
    </row>
    <row r="56" spans="1:18" x14ac:dyDescent="0.25">
      <c r="A56" s="31" t="s">
        <v>70</v>
      </c>
      <c r="B56" s="30"/>
      <c r="C56" s="30"/>
      <c r="D56" s="30"/>
      <c r="E56" s="31">
        <f>SUM(Table83[[#This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SUM(Table83[[#This Row],[Bankruptcy; Consumer]:[Other]])</f>
        <v>0</v>
      </c>
      <c r="R56" s="30" t="str">
        <f t="shared" si="1"/>
        <v/>
      </c>
    </row>
    <row r="57" spans="1:18" x14ac:dyDescent="0.25">
      <c r="A57" s="31" t="s">
        <v>71</v>
      </c>
      <c r="B57" s="30"/>
      <c r="C57" s="30"/>
      <c r="D57" s="30"/>
      <c r="E57" s="31">
        <f>SUM(Table83[[#This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SUM(Table83[[#This Row],[Bankruptcy; Consumer]:[Other]])</f>
        <v>0</v>
      </c>
      <c r="R57" s="30" t="str">
        <f t="shared" si="1"/>
        <v/>
      </c>
    </row>
    <row r="58" spans="1:18" x14ac:dyDescent="0.25">
      <c r="A58" s="31" t="s">
        <v>72</v>
      </c>
      <c r="B58" s="30"/>
      <c r="C58" s="30"/>
      <c r="D58" s="30"/>
      <c r="E58" s="31">
        <f>SUM(Table83[[#This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SUM(Table83[[#This Row],[Bankruptcy; Consumer]:[Other]])</f>
        <v>0</v>
      </c>
      <c r="R58" s="30" t="str">
        <f t="shared" si="1"/>
        <v/>
      </c>
    </row>
    <row r="59" spans="1:18" x14ac:dyDescent="0.25">
      <c r="A59" s="31" t="s">
        <v>73</v>
      </c>
      <c r="B59" s="30"/>
      <c r="C59" s="30"/>
      <c r="D59" s="30"/>
      <c r="E59" s="31">
        <f>SUM(Table83[[#This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SUM(Table83[[#This Row],[Bankruptcy; Consumer]:[Other]])</f>
        <v>0</v>
      </c>
      <c r="R59" s="30" t="str">
        <f t="shared" si="1"/>
        <v/>
      </c>
    </row>
    <row r="60" spans="1:18" x14ac:dyDescent="0.25">
      <c r="A60" s="31" t="s">
        <v>74</v>
      </c>
      <c r="B60" s="30"/>
      <c r="C60" s="30"/>
      <c r="D60" s="30"/>
      <c r="E60" s="31">
        <f>SUM(Table83[[#This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SUM(Table83[[#This Row],[Bankruptcy; Consumer]:[Other]])</f>
        <v>0</v>
      </c>
      <c r="R60" s="30" t="str">
        <f t="shared" si="1"/>
        <v/>
      </c>
    </row>
    <row r="61" spans="1:18" x14ac:dyDescent="0.25">
      <c r="A61" s="31" t="s">
        <v>75</v>
      </c>
      <c r="B61" s="30"/>
      <c r="C61" s="30"/>
      <c r="D61" s="30"/>
      <c r="E61" s="31">
        <f>SUM(Table83[[#This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SUM(Table83[[#This Row],[Bankruptcy; Consumer]:[Other]])</f>
        <v>0</v>
      </c>
      <c r="R61" s="30" t="str">
        <f t="shared" si="1"/>
        <v/>
      </c>
    </row>
    <row r="62" spans="1:18" x14ac:dyDescent="0.25">
      <c r="A62" s="31" t="s">
        <v>76</v>
      </c>
      <c r="B62" s="30"/>
      <c r="C62" s="30"/>
      <c r="D62" s="30"/>
      <c r="E62" s="31">
        <f>SUM(Table83[[#This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SUM(Table83[[#This Row],[Bankruptcy; Consumer]:[Other]])</f>
        <v>0</v>
      </c>
      <c r="R62" s="30" t="str">
        <f t="shared" si="1"/>
        <v/>
      </c>
    </row>
    <row r="63" spans="1:18" x14ac:dyDescent="0.25">
      <c r="A63" s="31" t="s">
        <v>77</v>
      </c>
      <c r="B63" s="30"/>
      <c r="C63" s="30"/>
      <c r="D63" s="30"/>
      <c r="E63" s="31">
        <f>SUM(Table83[[#This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SUM(Table83[[#This Row],[Bankruptcy; Consumer]:[Other]])</f>
        <v>0</v>
      </c>
      <c r="R63" s="30" t="str">
        <f t="shared" si="1"/>
        <v/>
      </c>
    </row>
    <row r="64" spans="1:18" x14ac:dyDescent="0.25">
      <c r="A64" s="31" t="s">
        <v>78</v>
      </c>
      <c r="B64" s="30"/>
      <c r="C64" s="30"/>
      <c r="D64" s="30"/>
      <c r="E64" s="31">
        <f>SUM(Table83[[#This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SUM(Table83[[#This Row],[Bankruptcy; Consumer]:[Other]])</f>
        <v>0</v>
      </c>
      <c r="R64" s="30" t="str">
        <f t="shared" si="1"/>
        <v/>
      </c>
    </row>
    <row r="65" spans="1:18" x14ac:dyDescent="0.25">
      <c r="A65" s="31" t="s">
        <v>79</v>
      </c>
      <c r="B65" s="30"/>
      <c r="C65" s="30"/>
      <c r="D65" s="30"/>
      <c r="E65" s="31">
        <f>SUM(Table83[[#This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SUM(Table83[[#This Row],[Bankruptcy; Consumer]:[Other]])</f>
        <v>0</v>
      </c>
      <c r="R65" s="30" t="str">
        <f t="shared" si="1"/>
        <v/>
      </c>
    </row>
    <row r="66" spans="1:18" x14ac:dyDescent="0.25">
      <c r="A66" s="31" t="s">
        <v>80</v>
      </c>
      <c r="B66" s="30"/>
      <c r="C66" s="30"/>
      <c r="D66" s="30"/>
      <c r="E66" s="31">
        <f>SUM(Table83[[#This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SUM(Table83[[#This Row],[Bankruptcy; Consumer]:[Other]])</f>
        <v>0</v>
      </c>
      <c r="R66" s="30" t="str">
        <f t="shared" si="1"/>
        <v/>
      </c>
    </row>
    <row r="67" spans="1:18" x14ac:dyDescent="0.25">
      <c r="A67" s="31" t="s">
        <v>81</v>
      </c>
      <c r="B67" s="30"/>
      <c r="C67" s="30"/>
      <c r="D67" s="30"/>
      <c r="E67" s="31">
        <f>SUM(Table83[[#This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SUM(Table83[[#This Row],[Bankruptcy; Consumer]:[Other]])</f>
        <v>0</v>
      </c>
      <c r="R67" s="30" t="str">
        <f t="shared" si="1"/>
        <v/>
      </c>
    </row>
    <row r="68" spans="1:18" x14ac:dyDescent="0.25">
      <c r="A68" s="31" t="s">
        <v>82</v>
      </c>
      <c r="B68" s="30"/>
      <c r="C68" s="30"/>
      <c r="D68" s="30"/>
      <c r="E68" s="31">
        <f>SUM(Table83[[#This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SUM(Table83[[#This Row],[Bankruptcy; Consumer]:[Other]])</f>
        <v>0</v>
      </c>
      <c r="R68" s="30" t="str">
        <f t="shared" si="1"/>
        <v/>
      </c>
    </row>
    <row r="69" spans="1:18" x14ac:dyDescent="0.25">
      <c r="A69" s="31" t="s">
        <v>83</v>
      </c>
      <c r="B69" s="30"/>
      <c r="C69" s="30"/>
      <c r="D69" s="30"/>
      <c r="E69" s="31">
        <f>SUM(Table83[[#This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SUM(Table83[[#This Row],[Bankruptcy; Consumer]:[Other]])</f>
        <v>0</v>
      </c>
      <c r="R69" s="30" t="str">
        <f t="shared" si="1"/>
        <v/>
      </c>
    </row>
    <row r="70" spans="1:18" x14ac:dyDescent="0.25">
      <c r="A70" s="31" t="s">
        <v>84</v>
      </c>
      <c r="B70" s="30"/>
      <c r="C70" s="30"/>
      <c r="D70" s="30"/>
      <c r="E70" s="31">
        <f>SUM(Table83[[#This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SUM(Table83[[#This Row],[Bankruptcy; Consumer]:[Other]])</f>
        <v>0</v>
      </c>
      <c r="R70" s="30" t="str">
        <f t="shared" si="1"/>
        <v/>
      </c>
    </row>
    <row r="71" spans="1:18" x14ac:dyDescent="0.25">
      <c r="A71" s="31" t="s">
        <v>85</v>
      </c>
      <c r="B71" s="30"/>
      <c r="C71" s="30"/>
      <c r="D71" s="30"/>
      <c r="E71" s="31">
        <f>SUM(Table83[[#This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SUM(Table83[[#This Row],[Bankruptcy; Consumer]:[Other]])</f>
        <v>0</v>
      </c>
      <c r="R71" s="30" t="str">
        <f t="shared" si="1"/>
        <v/>
      </c>
    </row>
    <row r="72" spans="1:18" x14ac:dyDescent="0.25">
      <c r="A72" s="31" t="s">
        <v>86</v>
      </c>
      <c r="B72" s="30"/>
      <c r="C72" s="30"/>
      <c r="D72" s="30"/>
      <c r="E72" s="31">
        <f>SUM(Table83[[#This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SUM(Table83[[#This Row],[Bankruptcy; Consumer]:[Other]])</f>
        <v>0</v>
      </c>
      <c r="R72" s="30" t="str">
        <f t="shared" si="1"/>
        <v/>
      </c>
    </row>
    <row r="73" spans="1:18" x14ac:dyDescent="0.25">
      <c r="A73" s="31" t="s">
        <v>87</v>
      </c>
      <c r="B73" s="30"/>
      <c r="C73" s="30"/>
      <c r="D73" s="30"/>
      <c r="E73" s="31">
        <f>SUM(Table83[[#This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SUM(Table83[[#This Row],[Bankruptcy; Consumer]:[Other]])</f>
        <v>0</v>
      </c>
      <c r="R73" s="30" t="str">
        <f t="shared" si="1"/>
        <v/>
      </c>
    </row>
    <row r="74" spans="1:18" x14ac:dyDescent="0.25">
      <c r="A74" s="31" t="s">
        <v>88</v>
      </c>
      <c r="B74" s="30"/>
      <c r="C74" s="30"/>
      <c r="D74" s="30"/>
      <c r="E74" s="31">
        <f>SUM(Table83[[#This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SUM(Table83[[#This Row],[Bankruptcy; Consumer]:[Other]])</f>
        <v>0</v>
      </c>
      <c r="R74" s="30" t="str">
        <f t="shared" si="1"/>
        <v/>
      </c>
    </row>
    <row r="75" spans="1:18" x14ac:dyDescent="0.25">
      <c r="A75" s="31" t="s">
        <v>89</v>
      </c>
      <c r="B75" s="30"/>
      <c r="C75" s="30"/>
      <c r="D75" s="30"/>
      <c r="E75" s="31">
        <f>SUM(Table83[[#This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SUM(Table83[[#This Row],[Bankruptcy; Consumer]:[Other]])</f>
        <v>0</v>
      </c>
      <c r="R75" s="30" t="str">
        <f t="shared" ref="R75:R97" si="2">IF(P75=0,"","Enter examples of case types included in other")</f>
        <v/>
      </c>
    </row>
    <row r="76" spans="1:18" x14ac:dyDescent="0.25">
      <c r="A76" s="31" t="s">
        <v>90</v>
      </c>
      <c r="B76" s="30"/>
      <c r="C76" s="30"/>
      <c r="D76" s="30"/>
      <c r="E76" s="31">
        <f>SUM(Table83[[#This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SUM(Table83[[#This Row],[Bankruptcy; Consumer]:[Other]])</f>
        <v>0</v>
      </c>
      <c r="R76" s="30" t="str">
        <f t="shared" si="2"/>
        <v/>
      </c>
    </row>
    <row r="77" spans="1:18" x14ac:dyDescent="0.25">
      <c r="A77" s="31" t="s">
        <v>91</v>
      </c>
      <c r="B77" s="30"/>
      <c r="C77" s="30"/>
      <c r="D77" s="30"/>
      <c r="E77" s="31">
        <f>SUM(Table83[[#This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SUM(Table83[[#This Row],[Bankruptcy; Consumer]:[Other]])</f>
        <v>0</v>
      </c>
      <c r="R77" s="30" t="str">
        <f t="shared" si="2"/>
        <v/>
      </c>
    </row>
    <row r="78" spans="1:18" x14ac:dyDescent="0.25">
      <c r="A78" s="31" t="s">
        <v>92</v>
      </c>
      <c r="B78" s="30"/>
      <c r="C78" s="30"/>
      <c r="D78" s="30"/>
      <c r="E78" s="31">
        <f>SUM(Table83[[#This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SUM(Table83[[#This Row],[Bankruptcy; Consumer]:[Other]])</f>
        <v>0</v>
      </c>
      <c r="R78" s="30" t="str">
        <f t="shared" si="2"/>
        <v/>
      </c>
    </row>
    <row r="79" spans="1:18" x14ac:dyDescent="0.25">
      <c r="A79" s="31" t="s">
        <v>93</v>
      </c>
      <c r="B79" s="30"/>
      <c r="C79" s="30"/>
      <c r="D79" s="30"/>
      <c r="E79" s="31">
        <f>SUM(Table83[[#This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SUM(Table83[[#This Row],[Bankruptcy; Consumer]:[Other]])</f>
        <v>0</v>
      </c>
      <c r="R79" s="30" t="str">
        <f t="shared" si="2"/>
        <v/>
      </c>
    </row>
    <row r="80" spans="1:18" x14ac:dyDescent="0.25">
      <c r="A80" s="31" t="s">
        <v>94</v>
      </c>
      <c r="B80" s="30"/>
      <c r="C80" s="30"/>
      <c r="D80" s="30"/>
      <c r="E80" s="31">
        <f>SUM(Table83[[#This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SUM(Table83[[#This Row],[Bankruptcy; Consumer]:[Other]])</f>
        <v>0</v>
      </c>
      <c r="R80" s="30" t="str">
        <f t="shared" si="2"/>
        <v/>
      </c>
    </row>
    <row r="81" spans="1:18" x14ac:dyDescent="0.25">
      <c r="A81" s="31" t="s">
        <v>95</v>
      </c>
      <c r="B81" s="30"/>
      <c r="C81" s="30"/>
      <c r="D81" s="30"/>
      <c r="E81" s="31">
        <f>SUM(Table83[[#This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SUM(Table83[[#This Row],[Bankruptcy; Consumer]:[Other]])</f>
        <v>0</v>
      </c>
      <c r="R81" s="30" t="str">
        <f t="shared" si="2"/>
        <v/>
      </c>
    </row>
    <row r="82" spans="1:18" x14ac:dyDescent="0.25">
      <c r="A82" s="31" t="s">
        <v>96</v>
      </c>
      <c r="B82" s="30"/>
      <c r="C82" s="30"/>
      <c r="D82" s="30"/>
      <c r="E82" s="31">
        <f>SUM(Table83[[#This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SUM(Table83[[#This Row],[Bankruptcy; Consumer]:[Other]])</f>
        <v>0</v>
      </c>
      <c r="R82" s="30" t="str">
        <f t="shared" si="2"/>
        <v/>
      </c>
    </row>
    <row r="83" spans="1:18" x14ac:dyDescent="0.25">
      <c r="A83" s="31" t="s">
        <v>97</v>
      </c>
      <c r="B83" s="30"/>
      <c r="C83" s="30"/>
      <c r="D83" s="30"/>
      <c r="E83" s="31">
        <f>SUM(Table83[[#This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SUM(Table83[[#This Row],[Bankruptcy; Consumer]:[Other]])</f>
        <v>0</v>
      </c>
      <c r="R83" s="30" t="str">
        <f t="shared" si="2"/>
        <v/>
      </c>
    </row>
    <row r="84" spans="1:18" x14ac:dyDescent="0.25">
      <c r="A84" s="31" t="s">
        <v>98</v>
      </c>
      <c r="B84" s="30"/>
      <c r="C84" s="30"/>
      <c r="D84" s="30"/>
      <c r="E84" s="31">
        <f>SUM(Table83[[#This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SUM(Table83[[#This Row],[Bankruptcy; Consumer]:[Other]])</f>
        <v>0</v>
      </c>
      <c r="R84" s="30" t="str">
        <f t="shared" si="2"/>
        <v/>
      </c>
    </row>
    <row r="85" spans="1:18" x14ac:dyDescent="0.25">
      <c r="A85" s="31" t="s">
        <v>99</v>
      </c>
      <c r="B85" s="30"/>
      <c r="C85" s="30"/>
      <c r="D85" s="30"/>
      <c r="E85" s="31">
        <f>SUM(Table83[[#This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SUM(Table83[[#This Row],[Bankruptcy; Consumer]:[Other]])</f>
        <v>0</v>
      </c>
      <c r="R85" s="30" t="str">
        <f t="shared" si="2"/>
        <v/>
      </c>
    </row>
    <row r="86" spans="1:18" x14ac:dyDescent="0.25">
      <c r="A86" s="31" t="s">
        <v>100</v>
      </c>
      <c r="B86" s="30"/>
      <c r="C86" s="30"/>
      <c r="D86" s="30"/>
      <c r="E86" s="31">
        <f>SUM(Table83[[#This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SUM(Table83[[#This Row],[Bankruptcy; Consumer]:[Other]])</f>
        <v>0</v>
      </c>
      <c r="R86" s="30" t="str">
        <f t="shared" si="2"/>
        <v/>
      </c>
    </row>
    <row r="87" spans="1:18" x14ac:dyDescent="0.25">
      <c r="A87" s="31" t="s">
        <v>101</v>
      </c>
      <c r="B87" s="30"/>
      <c r="C87" s="30"/>
      <c r="D87" s="30"/>
      <c r="E87" s="31">
        <f>SUM(Table83[[#This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SUM(Table83[[#This Row],[Bankruptcy; Consumer]:[Other]])</f>
        <v>0</v>
      </c>
      <c r="R87" s="30" t="str">
        <f t="shared" si="2"/>
        <v/>
      </c>
    </row>
    <row r="88" spans="1:18" x14ac:dyDescent="0.25">
      <c r="A88" s="31" t="s">
        <v>102</v>
      </c>
      <c r="B88" s="30"/>
      <c r="C88" s="30"/>
      <c r="D88" s="30"/>
      <c r="E88" s="31">
        <f>SUM(Table83[[#This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SUM(Table83[[#This Row],[Bankruptcy; Consumer]:[Other]])</f>
        <v>0</v>
      </c>
      <c r="R88" s="30" t="str">
        <f t="shared" si="2"/>
        <v/>
      </c>
    </row>
    <row r="89" spans="1:18" x14ac:dyDescent="0.25">
      <c r="A89" s="31" t="s">
        <v>103</v>
      </c>
      <c r="B89" s="30"/>
      <c r="C89" s="30"/>
      <c r="D89" s="30"/>
      <c r="E89" s="31">
        <f>SUM(Table83[[#This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SUM(Table83[[#This Row],[Bankruptcy; Consumer]:[Other]])</f>
        <v>0</v>
      </c>
      <c r="R89" s="30" t="str">
        <f t="shared" si="2"/>
        <v/>
      </c>
    </row>
    <row r="90" spans="1:18" x14ac:dyDescent="0.25">
      <c r="A90" s="31" t="s">
        <v>104</v>
      </c>
      <c r="B90" s="30"/>
      <c r="C90" s="30"/>
      <c r="D90" s="30"/>
      <c r="E90" s="31">
        <f>SUM(Table83[[#This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SUM(Table83[[#This Row],[Bankruptcy; Consumer]:[Other]])</f>
        <v>0</v>
      </c>
      <c r="R90" s="30" t="str">
        <f t="shared" si="2"/>
        <v/>
      </c>
    </row>
    <row r="91" spans="1:18" x14ac:dyDescent="0.25">
      <c r="A91" s="31" t="s">
        <v>105</v>
      </c>
      <c r="B91" s="30"/>
      <c r="C91" s="30"/>
      <c r="D91" s="30"/>
      <c r="E91" s="31">
        <f>SUM(Table83[[#This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SUM(Table83[[#This Row],[Bankruptcy; Consumer]:[Other]])</f>
        <v>0</v>
      </c>
      <c r="R91" s="30" t="str">
        <f t="shared" si="2"/>
        <v/>
      </c>
    </row>
    <row r="92" spans="1:18" x14ac:dyDescent="0.25">
      <c r="A92" s="31" t="s">
        <v>106</v>
      </c>
      <c r="B92" s="30"/>
      <c r="C92" s="30"/>
      <c r="D92" s="30"/>
      <c r="E92" s="31">
        <f>SUM(Table83[[#This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SUM(Table83[[#This Row],[Bankruptcy; Consumer]:[Other]])</f>
        <v>0</v>
      </c>
      <c r="R92" s="30" t="str">
        <f t="shared" si="2"/>
        <v/>
      </c>
    </row>
    <row r="93" spans="1:18" x14ac:dyDescent="0.25">
      <c r="A93" s="31" t="s">
        <v>107</v>
      </c>
      <c r="B93" s="30"/>
      <c r="C93" s="30"/>
      <c r="D93" s="30"/>
      <c r="E93" s="31">
        <f>SUM(Table83[[#This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SUM(Table83[[#This Row],[Bankruptcy; Consumer]:[Other]])</f>
        <v>0</v>
      </c>
      <c r="R93" s="30" t="str">
        <f t="shared" si="2"/>
        <v/>
      </c>
    </row>
    <row r="94" spans="1:18" x14ac:dyDescent="0.25">
      <c r="A94" s="31" t="s">
        <v>108</v>
      </c>
      <c r="B94" s="30"/>
      <c r="C94" s="30"/>
      <c r="D94" s="30"/>
      <c r="E94" s="31">
        <f>SUM(Table83[[#This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SUM(Table83[[#This Row],[Bankruptcy; Consumer]:[Other]])</f>
        <v>0</v>
      </c>
      <c r="R94" s="30" t="str">
        <f t="shared" si="2"/>
        <v/>
      </c>
    </row>
    <row r="95" spans="1:18" x14ac:dyDescent="0.25">
      <c r="A95" s="31" t="s">
        <v>109</v>
      </c>
      <c r="B95" s="30"/>
      <c r="C95" s="30"/>
      <c r="D95" s="30"/>
      <c r="E95" s="31">
        <f>SUM(Table83[[#This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SUM(Table83[[#This Row],[Bankruptcy; Consumer]:[Other]])</f>
        <v>0</v>
      </c>
      <c r="R95" s="30" t="str">
        <f t="shared" si="2"/>
        <v/>
      </c>
    </row>
    <row r="96" spans="1:18" x14ac:dyDescent="0.25">
      <c r="A96" s="31" t="s">
        <v>110</v>
      </c>
      <c r="B96" s="30"/>
      <c r="C96" s="30"/>
      <c r="D96" s="30"/>
      <c r="E96" s="31">
        <f>SUM(Table83[[#This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SUM(Table83[[#This Row],[Bankruptcy; Consumer]:[Other]])</f>
        <v>0</v>
      </c>
      <c r="R96" s="30" t="str">
        <f t="shared" si="2"/>
        <v/>
      </c>
    </row>
    <row r="97" spans="1:18" x14ac:dyDescent="0.25">
      <c r="A97" s="31" t="s">
        <v>111</v>
      </c>
      <c r="B97" s="30"/>
      <c r="C97" s="30"/>
      <c r="D97" s="30"/>
      <c r="E97" s="31">
        <f>SUM(Table83[[#This Row],[Advice Only]:[Extended Representation]])</f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>
        <f>SUM(Table83[[#This Row],[Bankruptcy; Consumer]:[Other]])</f>
        <v>0</v>
      </c>
      <c r="R97" s="30" t="str">
        <f t="shared" si="2"/>
        <v/>
      </c>
    </row>
    <row r="98" spans="1:18" x14ac:dyDescent="0.25">
      <c r="A98" s="31" t="s">
        <v>12</v>
      </c>
      <c r="B98" s="31">
        <f>SUM(B11:B97)</f>
        <v>0</v>
      </c>
      <c r="C98" s="31">
        <f t="shared" ref="C98:D98" si="3">SUM(C11:C97)</f>
        <v>0</v>
      </c>
      <c r="D98" s="31">
        <f t="shared" si="3"/>
        <v>0</v>
      </c>
      <c r="E98" s="31">
        <f>SUM(Table83[[#This Row],[Advice Only]:[Extended Representation]])</f>
        <v>0</v>
      </c>
      <c r="F98" s="31">
        <f>SUM(F11:F97)</f>
        <v>0</v>
      </c>
      <c r="G98" s="31">
        <f t="shared" ref="G98:P98" si="4">SUM(G11:G97)</f>
        <v>0</v>
      </c>
      <c r="H98" s="31">
        <f t="shared" si="4"/>
        <v>0</v>
      </c>
      <c r="I98" s="31">
        <f t="shared" si="4"/>
        <v>0</v>
      </c>
      <c r="J98" s="31">
        <f t="shared" si="4"/>
        <v>0</v>
      </c>
      <c r="K98" s="31">
        <f t="shared" si="4"/>
        <v>0</v>
      </c>
      <c r="L98" s="31">
        <f t="shared" si="4"/>
        <v>0</v>
      </c>
      <c r="M98" s="31">
        <f t="shared" si="4"/>
        <v>0</v>
      </c>
      <c r="N98" s="31">
        <f t="shared" si="4"/>
        <v>0</v>
      </c>
      <c r="O98" s="31">
        <f t="shared" si="4"/>
        <v>0</v>
      </c>
      <c r="P98" s="31">
        <f t="shared" si="4"/>
        <v>0</v>
      </c>
      <c r="Q98" s="31">
        <f>SUM(Table83[[#This Row],[Bankruptcy; Consumer]:[Other]])</f>
        <v>0</v>
      </c>
      <c r="R98" s="57"/>
    </row>
    <row r="99" spans="1:18" x14ac:dyDescent="0.25">
      <c r="R99" s="52"/>
    </row>
  </sheetData>
  <sheetProtection algorithmName="SHA-512" hashValue="RAh7HBwOVJAJau3wpBuTy7+yrLHlVjgqRxw+eqJPKZVOboDRl2sdAeLlu86zNmR9J1e34KJSPHTo4uilcugavw==" saltValue="NSHRTx2VZVW9LFAtmT93Hg==" spinCount="100000" sheet="1" objects="1" scenarios="1"/>
  <mergeCells count="14">
    <mergeCell ref="A8:Q8"/>
    <mergeCell ref="I1:M4"/>
    <mergeCell ref="F9:Q9"/>
    <mergeCell ref="A4:D4"/>
    <mergeCell ref="A1:D1"/>
    <mergeCell ref="A2:D2"/>
    <mergeCell ref="A3:D3"/>
    <mergeCell ref="A5:D5"/>
    <mergeCell ref="A9:E9"/>
    <mergeCell ref="E1:G1"/>
    <mergeCell ref="E2:G2"/>
    <mergeCell ref="E3:G3"/>
    <mergeCell ref="E4:G4"/>
    <mergeCell ref="E5:G5"/>
  </mergeCells>
  <phoneticPr fontId="12" type="noConversion"/>
  <conditionalFormatting sqref="Q11">
    <cfRule type="cellIs" dxfId="624" priority="87" operator="greaterThan">
      <formula>$E$11</formula>
    </cfRule>
    <cfRule type="cellIs" dxfId="623" priority="262" operator="lessThan">
      <formula>$E$11</formula>
    </cfRule>
    <cfRule type="cellIs" dxfId="622" priority="263" operator="greaterThan">
      <formula>$E$11</formula>
    </cfRule>
  </conditionalFormatting>
  <conditionalFormatting sqref="Q12">
    <cfRule type="cellIs" dxfId="621" priority="86" operator="greaterThan">
      <formula>$E$12</formula>
    </cfRule>
    <cfRule type="cellIs" dxfId="620" priority="260" operator="lessThan">
      <formula>$E$12</formula>
    </cfRule>
    <cfRule type="cellIs" dxfId="619" priority="261" operator="greaterThan">
      <formula>$E$12</formula>
    </cfRule>
  </conditionalFormatting>
  <conditionalFormatting sqref="Q13">
    <cfRule type="cellIs" dxfId="618" priority="85" operator="greaterThan">
      <formula>$E$13</formula>
    </cfRule>
    <cfRule type="cellIs" dxfId="617" priority="258" operator="lessThan">
      <formula>$E$13</formula>
    </cfRule>
    <cfRule type="cellIs" dxfId="616" priority="259" operator="greaterThan">
      <formula>$E$13</formula>
    </cfRule>
  </conditionalFormatting>
  <conditionalFormatting sqref="Q14">
    <cfRule type="cellIs" dxfId="615" priority="84" operator="greaterThan">
      <formula>$E$14</formula>
    </cfRule>
    <cfRule type="cellIs" dxfId="614" priority="256" operator="lessThan">
      <formula>$E$14</formula>
    </cfRule>
    <cfRule type="cellIs" dxfId="613" priority="257" operator="greaterThan">
      <formula>$E$14</formula>
    </cfRule>
  </conditionalFormatting>
  <conditionalFormatting sqref="Q15">
    <cfRule type="cellIs" dxfId="612" priority="83" operator="greaterThan">
      <formula>$E$15</formula>
    </cfRule>
    <cfRule type="cellIs" dxfId="611" priority="254" operator="lessThan">
      <formula>$E$15</formula>
    </cfRule>
    <cfRule type="cellIs" dxfId="610" priority="255" operator="greaterThan">
      <formula>$E$15</formula>
    </cfRule>
  </conditionalFormatting>
  <conditionalFormatting sqref="Q16">
    <cfRule type="cellIs" dxfId="609" priority="82" operator="greaterThan">
      <formula>$E$16</formula>
    </cfRule>
    <cfRule type="cellIs" dxfId="608" priority="252" operator="lessThan">
      <formula>$E$16</formula>
    </cfRule>
    <cfRule type="cellIs" dxfId="607" priority="253" operator="greaterThan">
      <formula>$E$16</formula>
    </cfRule>
  </conditionalFormatting>
  <conditionalFormatting sqref="Q17">
    <cfRule type="cellIs" dxfId="606" priority="81" operator="greaterThan">
      <formula>$E$17</formula>
    </cfRule>
    <cfRule type="cellIs" dxfId="605" priority="250" operator="lessThan">
      <formula>$E$17</formula>
    </cfRule>
    <cfRule type="cellIs" dxfId="604" priority="251" operator="greaterThan">
      <formula>$E$17</formula>
    </cfRule>
  </conditionalFormatting>
  <conditionalFormatting sqref="Q18">
    <cfRule type="cellIs" dxfId="603" priority="80" operator="greaterThan">
      <formula>$E$18</formula>
    </cfRule>
    <cfRule type="cellIs" dxfId="602" priority="248" operator="lessThan">
      <formula>$E$18</formula>
    </cfRule>
    <cfRule type="cellIs" dxfId="601" priority="249" operator="greaterThan">
      <formula>$E$18</formula>
    </cfRule>
  </conditionalFormatting>
  <conditionalFormatting sqref="Q19">
    <cfRule type="cellIs" dxfId="600" priority="79" operator="greaterThan">
      <formula>$E$19</formula>
    </cfRule>
    <cfRule type="cellIs" dxfId="599" priority="245" operator="lessThan">
      <formula>$E$19</formula>
    </cfRule>
    <cfRule type="cellIs" dxfId="598" priority="246" operator="greaterThan">
      <formula>$E$19</formula>
    </cfRule>
    <cfRule type="cellIs" dxfId="597" priority="247" operator="greaterThan">
      <formula>$E$19</formula>
    </cfRule>
  </conditionalFormatting>
  <conditionalFormatting sqref="Q20">
    <cfRule type="cellIs" dxfId="596" priority="78" operator="greaterThan">
      <formula>$E$20</formula>
    </cfRule>
    <cfRule type="cellIs" dxfId="595" priority="243" operator="lessThan">
      <formula>$E$20</formula>
    </cfRule>
    <cfRule type="cellIs" dxfId="594" priority="244" operator="greaterThan">
      <formula>$E$20</formula>
    </cfRule>
  </conditionalFormatting>
  <conditionalFormatting sqref="Q21">
    <cfRule type="cellIs" dxfId="593" priority="77" operator="greaterThan">
      <formula>$E$21</formula>
    </cfRule>
    <cfRule type="cellIs" dxfId="592" priority="241" operator="lessThan">
      <formula>$E$21</formula>
    </cfRule>
    <cfRule type="cellIs" dxfId="591" priority="242" operator="greaterThan">
      <formula>$E$21</formula>
    </cfRule>
  </conditionalFormatting>
  <conditionalFormatting sqref="Q22">
    <cfRule type="cellIs" dxfId="590" priority="76" operator="greaterThan">
      <formula>$E$22</formula>
    </cfRule>
    <cfRule type="cellIs" dxfId="589" priority="239" operator="lessThan">
      <formula>$E$22</formula>
    </cfRule>
    <cfRule type="cellIs" dxfId="588" priority="240" operator="greaterThan">
      <formula>$E$22</formula>
    </cfRule>
  </conditionalFormatting>
  <conditionalFormatting sqref="Q23">
    <cfRule type="cellIs" dxfId="587" priority="75" operator="greaterThan">
      <formula>$E$23</formula>
    </cfRule>
    <cfRule type="cellIs" dxfId="586" priority="237" operator="lessThan">
      <formula>$E$23</formula>
    </cfRule>
    <cfRule type="cellIs" dxfId="585" priority="238" operator="greaterThan">
      <formula>$E$23</formula>
    </cfRule>
  </conditionalFormatting>
  <conditionalFormatting sqref="Q24">
    <cfRule type="cellIs" dxfId="584" priority="74" operator="greaterThan">
      <formula>$E$24</formula>
    </cfRule>
    <cfRule type="cellIs" dxfId="583" priority="235" operator="lessThan">
      <formula>$E$24</formula>
    </cfRule>
    <cfRule type="cellIs" dxfId="582" priority="236" operator="greaterThan">
      <formula>$E$24</formula>
    </cfRule>
  </conditionalFormatting>
  <conditionalFormatting sqref="Q25">
    <cfRule type="cellIs" dxfId="581" priority="73" operator="greaterThan">
      <formula>$E$25</formula>
    </cfRule>
    <cfRule type="cellIs" dxfId="580" priority="233" operator="lessThan">
      <formula>$E$25</formula>
    </cfRule>
    <cfRule type="cellIs" dxfId="579" priority="234" operator="greaterThan">
      <formula>$E$25</formula>
    </cfRule>
  </conditionalFormatting>
  <conditionalFormatting sqref="Q26">
    <cfRule type="cellIs" dxfId="578" priority="72" operator="greaterThan">
      <formula>$E$26</formula>
    </cfRule>
    <cfRule type="cellIs" dxfId="577" priority="231" operator="lessThan">
      <formula>$E$26</formula>
    </cfRule>
    <cfRule type="cellIs" dxfId="576" priority="232" operator="greaterThan">
      <formula>$E$26</formula>
    </cfRule>
  </conditionalFormatting>
  <conditionalFormatting sqref="Q27">
    <cfRule type="cellIs" dxfId="575" priority="71" operator="greaterThan">
      <formula>$E$27</formula>
    </cfRule>
    <cfRule type="cellIs" dxfId="574" priority="229" operator="lessThan">
      <formula>$E$27</formula>
    </cfRule>
    <cfRule type="cellIs" dxfId="573" priority="230" operator="greaterThan">
      <formula>$E$27</formula>
    </cfRule>
  </conditionalFormatting>
  <conditionalFormatting sqref="Q28">
    <cfRule type="cellIs" dxfId="572" priority="70" operator="greaterThan">
      <formula>$E$28</formula>
    </cfRule>
    <cfRule type="cellIs" dxfId="571" priority="227" operator="lessThan">
      <formula>$E$28</formula>
    </cfRule>
    <cfRule type="cellIs" dxfId="570" priority="228" operator="greaterThan">
      <formula>$E$28</formula>
    </cfRule>
  </conditionalFormatting>
  <conditionalFormatting sqref="Q29">
    <cfRule type="cellIs" dxfId="569" priority="69" operator="greaterThan">
      <formula>$E$29</formula>
    </cfRule>
    <cfRule type="cellIs" dxfId="568" priority="225" operator="lessThan">
      <formula>$E$29</formula>
    </cfRule>
    <cfRule type="cellIs" dxfId="567" priority="226" operator="greaterThan">
      <formula>$E$29</formula>
    </cfRule>
  </conditionalFormatting>
  <conditionalFormatting sqref="Q30">
    <cfRule type="cellIs" dxfId="566" priority="68" operator="greaterThan">
      <formula>$E$30</formula>
    </cfRule>
    <cfRule type="cellIs" dxfId="565" priority="223" operator="lessThan">
      <formula>$E$30</formula>
    </cfRule>
    <cfRule type="cellIs" dxfId="564" priority="224" operator="greaterThan">
      <formula>$E$30</formula>
    </cfRule>
  </conditionalFormatting>
  <conditionalFormatting sqref="Q31">
    <cfRule type="cellIs" dxfId="563" priority="67" operator="greaterThan">
      <formula>$E$31</formula>
    </cfRule>
    <cfRule type="cellIs" dxfId="562" priority="221" operator="lessThan">
      <formula>$E$31</formula>
    </cfRule>
    <cfRule type="cellIs" dxfId="561" priority="222" operator="greaterThan">
      <formula>$E$31</formula>
    </cfRule>
  </conditionalFormatting>
  <conditionalFormatting sqref="Q32">
    <cfRule type="cellIs" dxfId="560" priority="66" operator="greaterThan">
      <formula>$E$32</formula>
    </cfRule>
    <cfRule type="cellIs" dxfId="559" priority="219" operator="lessThan">
      <formula>$E$32</formula>
    </cfRule>
    <cfRule type="cellIs" dxfId="558" priority="220" operator="greaterThan">
      <formula>$E$32</formula>
    </cfRule>
  </conditionalFormatting>
  <conditionalFormatting sqref="Q33">
    <cfRule type="cellIs" dxfId="557" priority="65" operator="greaterThan">
      <formula>$E$33</formula>
    </cfRule>
    <cfRule type="cellIs" dxfId="556" priority="217" operator="lessThan">
      <formula>$E$33</formula>
    </cfRule>
    <cfRule type="cellIs" dxfId="555" priority="218" operator="greaterThan">
      <formula>$E$33</formula>
    </cfRule>
  </conditionalFormatting>
  <conditionalFormatting sqref="Q34">
    <cfRule type="cellIs" dxfId="554" priority="64" operator="greaterThan">
      <formula>$E$34</formula>
    </cfRule>
    <cfRule type="cellIs" dxfId="553" priority="215" operator="lessThan">
      <formula>$E$34</formula>
    </cfRule>
    <cfRule type="cellIs" dxfId="552" priority="216" operator="greaterThan">
      <formula>$E$34</formula>
    </cfRule>
  </conditionalFormatting>
  <conditionalFormatting sqref="Q35">
    <cfRule type="cellIs" dxfId="551" priority="63" operator="greaterThan">
      <formula>$E$35</formula>
    </cfRule>
    <cfRule type="cellIs" dxfId="550" priority="213" operator="lessThan">
      <formula>$E$35</formula>
    </cfRule>
    <cfRule type="cellIs" dxfId="549" priority="214" operator="greaterThan">
      <formula>$E$35</formula>
    </cfRule>
  </conditionalFormatting>
  <conditionalFormatting sqref="Q36">
    <cfRule type="cellIs" dxfId="548" priority="62" operator="greaterThan">
      <formula>$E$36</formula>
    </cfRule>
    <cfRule type="cellIs" dxfId="547" priority="211" operator="lessThan">
      <formula>$E$36</formula>
    </cfRule>
    <cfRule type="cellIs" dxfId="546" priority="212" operator="greaterThan">
      <formula>$E$36</formula>
    </cfRule>
  </conditionalFormatting>
  <conditionalFormatting sqref="Q37">
    <cfRule type="cellIs" dxfId="545" priority="61" operator="greaterThan">
      <formula>$E$37</formula>
    </cfRule>
    <cfRule type="cellIs" dxfId="544" priority="209" operator="lessThan">
      <formula>$E$37</formula>
    </cfRule>
    <cfRule type="cellIs" dxfId="543" priority="210" operator="greaterThan">
      <formula>$E$37</formula>
    </cfRule>
  </conditionalFormatting>
  <conditionalFormatting sqref="Q38">
    <cfRule type="cellIs" dxfId="542" priority="60" operator="greaterThan">
      <formula>$E$38</formula>
    </cfRule>
    <cfRule type="cellIs" dxfId="541" priority="207" operator="lessThan">
      <formula>$E$38</formula>
    </cfRule>
    <cfRule type="cellIs" dxfId="540" priority="208" operator="greaterThan">
      <formula>$E$38</formula>
    </cfRule>
  </conditionalFormatting>
  <conditionalFormatting sqref="Q39">
    <cfRule type="cellIs" dxfId="539" priority="59" operator="greaterThan">
      <formula>$E$39</formula>
    </cfRule>
    <cfRule type="cellIs" dxfId="538" priority="205" operator="lessThan">
      <formula>$E$39</formula>
    </cfRule>
    <cfRule type="cellIs" dxfId="537" priority="206" operator="greaterThan">
      <formula>$E$39</formula>
    </cfRule>
  </conditionalFormatting>
  <conditionalFormatting sqref="Q40">
    <cfRule type="cellIs" dxfId="536" priority="58" operator="greaterThan">
      <formula>$E$40</formula>
    </cfRule>
    <cfRule type="cellIs" dxfId="535" priority="203" operator="lessThan">
      <formula>$E$40</formula>
    </cfRule>
    <cfRule type="cellIs" dxfId="534" priority="204" operator="greaterThan">
      <formula>$E$40</formula>
    </cfRule>
  </conditionalFormatting>
  <conditionalFormatting sqref="Q41">
    <cfRule type="cellIs" dxfId="533" priority="57" operator="greaterThan">
      <formula>$E$41</formula>
    </cfRule>
    <cfRule type="cellIs" dxfId="532" priority="201" operator="lessThan">
      <formula>$E$41</formula>
    </cfRule>
    <cfRule type="cellIs" dxfId="531" priority="202" operator="greaterThan">
      <formula>$E$41</formula>
    </cfRule>
  </conditionalFormatting>
  <conditionalFormatting sqref="Q42">
    <cfRule type="cellIs" dxfId="530" priority="56" operator="greaterThan">
      <formula>$E$42</formula>
    </cfRule>
    <cfRule type="cellIs" dxfId="529" priority="199" operator="lessThan">
      <formula>$E$42</formula>
    </cfRule>
    <cfRule type="cellIs" dxfId="528" priority="200" operator="greaterThan">
      <formula>$E$42</formula>
    </cfRule>
  </conditionalFormatting>
  <conditionalFormatting sqref="Q43">
    <cfRule type="cellIs" dxfId="527" priority="55" operator="greaterThan">
      <formula>$E$43</formula>
    </cfRule>
    <cfRule type="cellIs" dxfId="526" priority="197" operator="lessThan">
      <formula>$E$43</formula>
    </cfRule>
    <cfRule type="cellIs" dxfId="525" priority="198" operator="greaterThan">
      <formula>$E$43</formula>
    </cfRule>
  </conditionalFormatting>
  <conditionalFormatting sqref="Q44">
    <cfRule type="cellIs" dxfId="524" priority="54" operator="greaterThan">
      <formula>$E$44</formula>
    </cfRule>
    <cfRule type="cellIs" dxfId="523" priority="195" operator="lessThan">
      <formula>$E$44</formula>
    </cfRule>
    <cfRule type="cellIs" dxfId="522" priority="196" operator="greaterThan">
      <formula>$E$44</formula>
    </cfRule>
  </conditionalFormatting>
  <conditionalFormatting sqref="Q45">
    <cfRule type="cellIs" dxfId="521" priority="53" operator="greaterThan">
      <formula>$E$45</formula>
    </cfRule>
    <cfRule type="cellIs" dxfId="520" priority="193" operator="lessThan">
      <formula>$E$45</formula>
    </cfRule>
    <cfRule type="cellIs" dxfId="519" priority="194" operator="greaterThan">
      <formula>$E$45</formula>
    </cfRule>
  </conditionalFormatting>
  <conditionalFormatting sqref="Q46">
    <cfRule type="cellIs" dxfId="518" priority="52" operator="greaterThan">
      <formula>$E$46</formula>
    </cfRule>
    <cfRule type="cellIs" dxfId="517" priority="191" operator="lessThan">
      <formula>$E$46</formula>
    </cfRule>
    <cfRule type="cellIs" dxfId="516" priority="192" operator="greaterThan">
      <formula>$E$46</formula>
    </cfRule>
  </conditionalFormatting>
  <conditionalFormatting sqref="Q47">
    <cfRule type="cellIs" dxfId="515" priority="51" operator="greaterThan">
      <formula>$E$47</formula>
    </cfRule>
    <cfRule type="cellIs" dxfId="514" priority="189" operator="lessThan">
      <formula>$E$47</formula>
    </cfRule>
    <cfRule type="cellIs" dxfId="513" priority="190" operator="greaterThan">
      <formula>$E$47</formula>
    </cfRule>
  </conditionalFormatting>
  <conditionalFormatting sqref="Q48">
    <cfRule type="cellIs" dxfId="512" priority="50" operator="greaterThan">
      <formula>$E$48</formula>
    </cfRule>
    <cfRule type="cellIs" dxfId="511" priority="187" operator="lessThan">
      <formula>$E$48</formula>
    </cfRule>
    <cfRule type="cellIs" dxfId="510" priority="188" operator="greaterThan">
      <formula>$E$48</formula>
    </cfRule>
  </conditionalFormatting>
  <conditionalFormatting sqref="Q49">
    <cfRule type="cellIs" dxfId="509" priority="49" operator="greaterThan">
      <formula>$E$49</formula>
    </cfRule>
    <cfRule type="cellIs" dxfId="508" priority="185" operator="lessThan">
      <formula>$E$49</formula>
    </cfRule>
    <cfRule type="cellIs" dxfId="507" priority="186" operator="greaterThan">
      <formula>$E$49</formula>
    </cfRule>
  </conditionalFormatting>
  <conditionalFormatting sqref="Q50">
    <cfRule type="cellIs" dxfId="506" priority="48" operator="greaterThan">
      <formula>$E$50</formula>
    </cfRule>
    <cfRule type="cellIs" dxfId="505" priority="183" operator="lessThan">
      <formula>$E$50</formula>
    </cfRule>
    <cfRule type="cellIs" dxfId="504" priority="184" operator="greaterThan">
      <formula>$E$50</formula>
    </cfRule>
  </conditionalFormatting>
  <conditionalFormatting sqref="Q51">
    <cfRule type="cellIs" dxfId="503" priority="47" operator="greaterThan">
      <formula>$E$51</formula>
    </cfRule>
    <cfRule type="cellIs" dxfId="502" priority="181" operator="lessThan">
      <formula>$E$51</formula>
    </cfRule>
    <cfRule type="cellIs" dxfId="501" priority="182" operator="greaterThan">
      <formula>$E$51</formula>
    </cfRule>
  </conditionalFormatting>
  <conditionalFormatting sqref="Q52">
    <cfRule type="cellIs" dxfId="500" priority="46" operator="greaterThan">
      <formula>$E$52</formula>
    </cfRule>
    <cfRule type="cellIs" dxfId="499" priority="179" operator="lessThan">
      <formula>$E$52</formula>
    </cfRule>
    <cfRule type="cellIs" dxfId="498" priority="180" operator="greaterThan">
      <formula>$E$52</formula>
    </cfRule>
  </conditionalFormatting>
  <conditionalFormatting sqref="Q53">
    <cfRule type="cellIs" dxfId="497" priority="45" operator="greaterThan">
      <formula>$E$53</formula>
    </cfRule>
    <cfRule type="cellIs" dxfId="496" priority="177" operator="lessThan">
      <formula>$E$53</formula>
    </cfRule>
    <cfRule type="cellIs" dxfId="495" priority="178" operator="greaterThan">
      <formula>$E$53</formula>
    </cfRule>
  </conditionalFormatting>
  <conditionalFormatting sqref="Q54">
    <cfRule type="cellIs" dxfId="494" priority="44" operator="greaterThan">
      <formula>$E$54</formula>
    </cfRule>
    <cfRule type="cellIs" dxfId="493" priority="175" operator="lessThan">
      <formula>$E$54</formula>
    </cfRule>
    <cfRule type="cellIs" dxfId="492" priority="176" operator="greaterThan">
      <formula>$E$54</formula>
    </cfRule>
  </conditionalFormatting>
  <conditionalFormatting sqref="Q55">
    <cfRule type="cellIs" dxfId="491" priority="43" operator="greaterThan">
      <formula>$E$55</formula>
    </cfRule>
    <cfRule type="cellIs" dxfId="490" priority="173" operator="lessThan">
      <formula>$E$55</formula>
    </cfRule>
    <cfRule type="cellIs" dxfId="489" priority="174" operator="greaterThan">
      <formula>$E$55</formula>
    </cfRule>
  </conditionalFormatting>
  <conditionalFormatting sqref="Q56">
    <cfRule type="cellIs" dxfId="488" priority="42" operator="greaterThan">
      <formula>$E$56</formula>
    </cfRule>
    <cfRule type="cellIs" dxfId="487" priority="171" operator="lessThan">
      <formula>$E$56</formula>
    </cfRule>
    <cfRule type="cellIs" dxfId="486" priority="172" operator="greaterThan">
      <formula>$E$56</formula>
    </cfRule>
  </conditionalFormatting>
  <conditionalFormatting sqref="Q57">
    <cfRule type="cellIs" dxfId="485" priority="41" operator="greaterThan">
      <formula>$E$57</formula>
    </cfRule>
    <cfRule type="cellIs" dxfId="484" priority="169" operator="lessThan">
      <formula>$E$57</formula>
    </cfRule>
    <cfRule type="cellIs" dxfId="483" priority="170" operator="greaterThan">
      <formula>$E$57</formula>
    </cfRule>
  </conditionalFormatting>
  <conditionalFormatting sqref="Q58">
    <cfRule type="cellIs" dxfId="482" priority="40" operator="greaterThan">
      <formula>$E$58</formula>
    </cfRule>
    <cfRule type="cellIs" dxfId="481" priority="167" operator="lessThan">
      <formula>$E$58</formula>
    </cfRule>
    <cfRule type="cellIs" dxfId="480" priority="168" operator="greaterThan">
      <formula>$E$58</formula>
    </cfRule>
  </conditionalFormatting>
  <conditionalFormatting sqref="Q59">
    <cfRule type="cellIs" dxfId="479" priority="39" operator="greaterThan">
      <formula>$E$59</formula>
    </cfRule>
    <cfRule type="cellIs" dxfId="478" priority="165" operator="lessThan">
      <formula>$E$59</formula>
    </cfRule>
    <cfRule type="cellIs" dxfId="477" priority="166" operator="greaterThan">
      <formula>$E$59</formula>
    </cfRule>
  </conditionalFormatting>
  <conditionalFormatting sqref="Q60">
    <cfRule type="cellIs" dxfId="476" priority="38" operator="greaterThan">
      <formula>$E$60</formula>
    </cfRule>
    <cfRule type="cellIs" dxfId="475" priority="163" operator="lessThan">
      <formula>$E$60</formula>
    </cfRule>
    <cfRule type="cellIs" dxfId="474" priority="164" operator="greaterThan">
      <formula>$E$60</formula>
    </cfRule>
  </conditionalFormatting>
  <conditionalFormatting sqref="Q61">
    <cfRule type="cellIs" dxfId="473" priority="37" operator="greaterThan">
      <formula>$E$61</formula>
    </cfRule>
    <cfRule type="cellIs" dxfId="472" priority="161" operator="lessThan">
      <formula>$E$61</formula>
    </cfRule>
    <cfRule type="cellIs" dxfId="471" priority="162" operator="greaterThan">
      <formula>$E$61</formula>
    </cfRule>
  </conditionalFormatting>
  <conditionalFormatting sqref="Q62">
    <cfRule type="cellIs" dxfId="470" priority="36" operator="greaterThan">
      <formula>$E$62</formula>
    </cfRule>
    <cfRule type="cellIs" dxfId="469" priority="159" operator="lessThan">
      <formula>$E$62</formula>
    </cfRule>
    <cfRule type="cellIs" dxfId="468" priority="160" operator="greaterThan">
      <formula>$E$62</formula>
    </cfRule>
  </conditionalFormatting>
  <conditionalFormatting sqref="Q63">
    <cfRule type="cellIs" dxfId="467" priority="35" operator="greaterThan">
      <formula>$E$63</formula>
    </cfRule>
    <cfRule type="cellIs" dxfId="466" priority="157" operator="lessThan">
      <formula>$E$63</formula>
    </cfRule>
    <cfRule type="cellIs" dxfId="465" priority="158" operator="greaterThan">
      <formula>$E$63</formula>
    </cfRule>
  </conditionalFormatting>
  <conditionalFormatting sqref="Q64">
    <cfRule type="cellIs" dxfId="464" priority="34" operator="greaterThan">
      <formula>$E$64</formula>
    </cfRule>
    <cfRule type="cellIs" dxfId="463" priority="155" operator="lessThan">
      <formula>$E$64</formula>
    </cfRule>
    <cfRule type="cellIs" dxfId="462" priority="156" operator="greaterThan">
      <formula>$E$64</formula>
    </cfRule>
  </conditionalFormatting>
  <conditionalFormatting sqref="Q65">
    <cfRule type="cellIs" dxfId="461" priority="33" operator="greaterThan">
      <formula>$E$65</formula>
    </cfRule>
    <cfRule type="cellIs" dxfId="460" priority="153" operator="lessThan">
      <formula>$E$65</formula>
    </cfRule>
    <cfRule type="cellIs" dxfId="459" priority="154" operator="greaterThan">
      <formula>$E$65</formula>
    </cfRule>
  </conditionalFormatting>
  <conditionalFormatting sqref="Q66">
    <cfRule type="cellIs" dxfId="458" priority="32" operator="greaterThan">
      <formula>$E$66</formula>
    </cfRule>
    <cfRule type="cellIs" dxfId="457" priority="151" operator="lessThan">
      <formula>$E$66</formula>
    </cfRule>
    <cfRule type="cellIs" dxfId="456" priority="152" operator="greaterThan">
      <formula>$E$66</formula>
    </cfRule>
  </conditionalFormatting>
  <conditionalFormatting sqref="Q67">
    <cfRule type="cellIs" dxfId="455" priority="31" operator="greaterThan">
      <formula>$E$67</formula>
    </cfRule>
    <cfRule type="cellIs" dxfId="454" priority="149" operator="lessThan">
      <formula>$E$67</formula>
    </cfRule>
    <cfRule type="cellIs" dxfId="453" priority="150" operator="greaterThan">
      <formula>$E$67</formula>
    </cfRule>
  </conditionalFormatting>
  <conditionalFormatting sqref="Q68">
    <cfRule type="cellIs" dxfId="452" priority="30" operator="greaterThan">
      <formula>$E$68</formula>
    </cfRule>
    <cfRule type="cellIs" dxfId="451" priority="147" operator="lessThan">
      <formula>$E$68</formula>
    </cfRule>
    <cfRule type="cellIs" dxfId="450" priority="148" operator="greaterThan">
      <formula>$E$68</formula>
    </cfRule>
  </conditionalFormatting>
  <conditionalFormatting sqref="Q69">
    <cfRule type="cellIs" dxfId="449" priority="29" operator="greaterThan">
      <formula>$E$69</formula>
    </cfRule>
    <cfRule type="cellIs" dxfId="448" priority="145" operator="lessThan">
      <formula>$E$69</formula>
    </cfRule>
    <cfRule type="cellIs" dxfId="447" priority="146" operator="greaterThan">
      <formula>$E$69</formula>
    </cfRule>
  </conditionalFormatting>
  <conditionalFormatting sqref="Q70">
    <cfRule type="cellIs" dxfId="446" priority="28" operator="greaterThan">
      <formula>$E$70</formula>
    </cfRule>
    <cfRule type="cellIs" dxfId="445" priority="143" operator="lessThan">
      <formula>$E$70</formula>
    </cfRule>
    <cfRule type="cellIs" dxfId="444" priority="144" operator="greaterThan">
      <formula>$E$70</formula>
    </cfRule>
  </conditionalFormatting>
  <conditionalFormatting sqref="Q71">
    <cfRule type="cellIs" dxfId="443" priority="27" operator="greaterThan">
      <formula>$E$71</formula>
    </cfRule>
    <cfRule type="cellIs" dxfId="442" priority="141" operator="lessThan">
      <formula>$E$71</formula>
    </cfRule>
    <cfRule type="cellIs" dxfId="441" priority="142" operator="greaterThan">
      <formula>$E$71</formula>
    </cfRule>
  </conditionalFormatting>
  <conditionalFormatting sqref="Q72">
    <cfRule type="cellIs" dxfId="440" priority="26" operator="greaterThan">
      <formula>$E$72</formula>
    </cfRule>
    <cfRule type="cellIs" dxfId="439" priority="139" operator="lessThan">
      <formula>$E$72</formula>
    </cfRule>
    <cfRule type="cellIs" dxfId="438" priority="140" operator="greaterThan">
      <formula>$E$72</formula>
    </cfRule>
  </conditionalFormatting>
  <conditionalFormatting sqref="Q73">
    <cfRule type="cellIs" dxfId="437" priority="25" operator="greaterThan">
      <formula>$E$73</formula>
    </cfRule>
    <cfRule type="cellIs" dxfId="436" priority="137" operator="lessThan">
      <formula>$E$73</formula>
    </cfRule>
    <cfRule type="cellIs" dxfId="435" priority="138" operator="greaterThan">
      <formula>$E$73</formula>
    </cfRule>
  </conditionalFormatting>
  <conditionalFormatting sqref="Q74">
    <cfRule type="cellIs" dxfId="434" priority="24" operator="greaterThan">
      <formula>$E$74</formula>
    </cfRule>
    <cfRule type="cellIs" dxfId="433" priority="134" operator="lessThan">
      <formula>$E$74</formula>
    </cfRule>
    <cfRule type="cellIs" dxfId="432" priority="135" operator="greaterThan">
      <formula>$E$74</formula>
    </cfRule>
    <cfRule type="cellIs" dxfId="431" priority="136" operator="greaterThan">
      <formula>$E$74</formula>
    </cfRule>
  </conditionalFormatting>
  <conditionalFormatting sqref="Q75">
    <cfRule type="cellIs" dxfId="430" priority="23" operator="greaterThan">
      <formula>$E$75</formula>
    </cfRule>
    <cfRule type="cellIs" dxfId="429" priority="132" operator="lessThan">
      <formula>$E$75</formula>
    </cfRule>
    <cfRule type="cellIs" dxfId="428" priority="133" operator="greaterThan">
      <formula>$E$75</formula>
    </cfRule>
  </conditionalFormatting>
  <conditionalFormatting sqref="Q76">
    <cfRule type="cellIs" dxfId="427" priority="22" operator="greaterThan">
      <formula>$E$76</formula>
    </cfRule>
    <cfRule type="cellIs" dxfId="426" priority="130" operator="lessThan">
      <formula>$E$76</formula>
    </cfRule>
    <cfRule type="cellIs" dxfId="425" priority="131" operator="greaterThan">
      <formula>$E$76</formula>
    </cfRule>
  </conditionalFormatting>
  <conditionalFormatting sqref="Q77">
    <cfRule type="cellIs" dxfId="424" priority="21" operator="greaterThan">
      <formula>$E$77</formula>
    </cfRule>
    <cfRule type="cellIs" dxfId="423" priority="128" operator="lessThan">
      <formula>$E$77</formula>
    </cfRule>
    <cfRule type="cellIs" dxfId="422" priority="129" operator="greaterThan">
      <formula>$E$77</formula>
    </cfRule>
  </conditionalFormatting>
  <conditionalFormatting sqref="Q78">
    <cfRule type="cellIs" dxfId="421" priority="20" operator="greaterThan">
      <formula>$E$78</formula>
    </cfRule>
    <cfRule type="cellIs" dxfId="420" priority="126" operator="lessThan">
      <formula>$E$78</formula>
    </cfRule>
    <cfRule type="cellIs" dxfId="419" priority="127" operator="greaterThan">
      <formula>$E$78</formula>
    </cfRule>
  </conditionalFormatting>
  <conditionalFormatting sqref="Q79">
    <cfRule type="cellIs" dxfId="418" priority="19" operator="greaterThan">
      <formula>$E$79</formula>
    </cfRule>
    <cfRule type="cellIs" dxfId="417" priority="124" operator="lessThan">
      <formula>$E$79</formula>
    </cfRule>
    <cfRule type="cellIs" dxfId="416" priority="125" operator="greaterThan">
      <formula>$E$79</formula>
    </cfRule>
  </conditionalFormatting>
  <conditionalFormatting sqref="Q80">
    <cfRule type="cellIs" dxfId="415" priority="18" operator="greaterThan">
      <formula>$E$80</formula>
    </cfRule>
    <cfRule type="cellIs" dxfId="414" priority="122" operator="lessThan">
      <formula>$E$80</formula>
    </cfRule>
    <cfRule type="cellIs" dxfId="413" priority="123" operator="greaterThan">
      <formula>$E$80</formula>
    </cfRule>
  </conditionalFormatting>
  <conditionalFormatting sqref="Q81">
    <cfRule type="cellIs" dxfId="412" priority="17" operator="greaterThan">
      <formula>$E$81</formula>
    </cfRule>
    <cfRule type="cellIs" dxfId="411" priority="120" operator="lessThan">
      <formula>$E$81</formula>
    </cfRule>
    <cfRule type="cellIs" dxfId="410" priority="121" operator="greaterThan">
      <formula>$E$81</formula>
    </cfRule>
  </conditionalFormatting>
  <conditionalFormatting sqref="Q82">
    <cfRule type="cellIs" dxfId="409" priority="16" operator="greaterThan">
      <formula>$E$82</formula>
    </cfRule>
    <cfRule type="cellIs" dxfId="408" priority="118" operator="lessThan">
      <formula>$E$82</formula>
    </cfRule>
    <cfRule type="cellIs" dxfId="407" priority="119" operator="greaterThan">
      <formula>$E$82</formula>
    </cfRule>
  </conditionalFormatting>
  <conditionalFormatting sqref="Q83">
    <cfRule type="cellIs" dxfId="406" priority="15" operator="greaterThan">
      <formula>$E$83</formula>
    </cfRule>
    <cfRule type="cellIs" dxfId="405" priority="116" operator="lessThan">
      <formula>$E$83</formula>
    </cfRule>
    <cfRule type="cellIs" dxfId="404" priority="117" operator="greaterThan">
      <formula>$E$83</formula>
    </cfRule>
  </conditionalFormatting>
  <conditionalFormatting sqref="Q84">
    <cfRule type="cellIs" dxfId="403" priority="14" operator="greaterThan">
      <formula>$E$84</formula>
    </cfRule>
    <cfRule type="cellIs" dxfId="402" priority="114" operator="lessThan">
      <formula>$E$84</formula>
    </cfRule>
    <cfRule type="cellIs" dxfId="401" priority="115" operator="greaterThan">
      <formula>$E$84</formula>
    </cfRule>
  </conditionalFormatting>
  <conditionalFormatting sqref="Q85">
    <cfRule type="cellIs" dxfId="400" priority="13" operator="greaterThan">
      <formula>$E$85</formula>
    </cfRule>
    <cfRule type="cellIs" dxfId="399" priority="112" operator="lessThan">
      <formula>$E$85</formula>
    </cfRule>
    <cfRule type="cellIs" dxfId="398" priority="113" operator="greaterThan">
      <formula>$E$85</formula>
    </cfRule>
  </conditionalFormatting>
  <conditionalFormatting sqref="Q86">
    <cfRule type="cellIs" dxfId="397" priority="12" operator="greaterThan">
      <formula>$E$86</formula>
    </cfRule>
    <cfRule type="cellIs" dxfId="396" priority="110" operator="lessThan">
      <formula>$E$86</formula>
    </cfRule>
    <cfRule type="cellIs" dxfId="395" priority="111" operator="greaterThan">
      <formula>$E$86</formula>
    </cfRule>
  </conditionalFormatting>
  <conditionalFormatting sqref="Q87">
    <cfRule type="cellIs" dxfId="394" priority="11" operator="greaterThan">
      <formula>$E$87</formula>
    </cfRule>
    <cfRule type="cellIs" dxfId="393" priority="108" operator="lessThan">
      <formula>$E$87</formula>
    </cfRule>
    <cfRule type="cellIs" dxfId="392" priority="109" operator="greaterThan">
      <formula>$E$87</formula>
    </cfRule>
  </conditionalFormatting>
  <conditionalFormatting sqref="Q88">
    <cfRule type="cellIs" dxfId="391" priority="10" operator="greaterThan">
      <formula>$E$88</formula>
    </cfRule>
    <cfRule type="cellIs" dxfId="390" priority="106" operator="lessThan">
      <formula>$E$88</formula>
    </cfRule>
    <cfRule type="cellIs" dxfId="389" priority="107" operator="greaterThan">
      <formula>$E$88</formula>
    </cfRule>
  </conditionalFormatting>
  <conditionalFormatting sqref="Q89">
    <cfRule type="cellIs" dxfId="388" priority="9" operator="greaterThan">
      <formula>$E$89</formula>
    </cfRule>
    <cfRule type="cellIs" dxfId="387" priority="104" operator="lessThan">
      <formula>$E$89</formula>
    </cfRule>
    <cfRule type="cellIs" dxfId="386" priority="105" operator="greaterThan">
      <formula>$E$89</formula>
    </cfRule>
  </conditionalFormatting>
  <conditionalFormatting sqref="Q90">
    <cfRule type="cellIs" dxfId="385" priority="8" operator="greaterThan">
      <formula>$E$90</formula>
    </cfRule>
    <cfRule type="cellIs" dxfId="384" priority="102" operator="lessThan">
      <formula>$E$90</formula>
    </cfRule>
    <cfRule type="cellIs" dxfId="383" priority="103" operator="greaterThan">
      <formula>$E$90</formula>
    </cfRule>
  </conditionalFormatting>
  <conditionalFormatting sqref="Q91">
    <cfRule type="cellIs" dxfId="382" priority="7" operator="greaterThan">
      <formula>$E$91</formula>
    </cfRule>
    <cfRule type="cellIs" dxfId="381" priority="100" operator="lessThan">
      <formula>$E$91</formula>
    </cfRule>
    <cfRule type="cellIs" dxfId="380" priority="101" operator="greaterThan">
      <formula>$E$91</formula>
    </cfRule>
  </conditionalFormatting>
  <conditionalFormatting sqref="Q92">
    <cfRule type="cellIs" dxfId="379" priority="6" operator="greaterThan">
      <formula>$E$92</formula>
    </cfRule>
    <cfRule type="cellIs" dxfId="378" priority="98" operator="lessThan">
      <formula>$E$92</formula>
    </cfRule>
    <cfRule type="cellIs" dxfId="377" priority="99" operator="greaterThan">
      <formula>$E$92</formula>
    </cfRule>
  </conditionalFormatting>
  <conditionalFormatting sqref="Q93">
    <cfRule type="cellIs" dxfId="376" priority="5" operator="greaterThan">
      <formula>$E$93</formula>
    </cfRule>
    <cfRule type="cellIs" dxfId="375" priority="96" operator="lessThan">
      <formula>$E$93</formula>
    </cfRule>
    <cfRule type="cellIs" dxfId="374" priority="97" operator="greaterThan">
      <formula>$E$93</formula>
    </cfRule>
  </conditionalFormatting>
  <conditionalFormatting sqref="Q94">
    <cfRule type="cellIs" dxfId="373" priority="4" operator="greaterThan">
      <formula>$E$94</formula>
    </cfRule>
    <cfRule type="cellIs" dxfId="372" priority="94" operator="lessThan">
      <formula>$E$94</formula>
    </cfRule>
    <cfRule type="cellIs" dxfId="371" priority="95" operator="greaterThan">
      <formula>$E$94</formula>
    </cfRule>
  </conditionalFormatting>
  <conditionalFormatting sqref="Q95">
    <cfRule type="cellIs" dxfId="370" priority="3" operator="greaterThan">
      <formula>$E$95</formula>
    </cfRule>
    <cfRule type="cellIs" dxfId="369" priority="92" operator="lessThan">
      <formula>$E$95</formula>
    </cfRule>
    <cfRule type="cellIs" dxfId="368" priority="93" operator="greaterThan">
      <formula>$E$95</formula>
    </cfRule>
  </conditionalFormatting>
  <conditionalFormatting sqref="Q96">
    <cfRule type="cellIs" dxfId="367" priority="2" operator="greaterThan">
      <formula>$E$96</formula>
    </cfRule>
    <cfRule type="cellIs" dxfId="366" priority="90" operator="lessThan">
      <formula>$E$96</formula>
    </cfRule>
    <cfRule type="cellIs" dxfId="365" priority="91" operator="greaterThan">
      <formula>$E$96</formula>
    </cfRule>
  </conditionalFormatting>
  <conditionalFormatting sqref="Q97">
    <cfRule type="cellIs" dxfId="364" priority="1" operator="greaterThan">
      <formula>$E$97</formula>
    </cfRule>
    <cfRule type="cellIs" dxfId="363" priority="88" operator="lessThan">
      <formula>$E$97</formula>
    </cfRule>
    <cfRule type="cellIs" dxfId="362" priority="89" operator="greaterThan">
      <formula>$E$97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98"/>
  <sheetViews>
    <sheetView showGridLines="0" workbookViewId="0">
      <pane xSplit="1" ySplit="9" topLeftCell="B10" activePane="bottomRight" state="frozen"/>
      <selection pane="topRight" activeCell="B1" sqref="B1"/>
      <selection pane="bottomLeft" activeCell="A9" sqref="A9"/>
      <selection pane="bottomRight" sqref="A1:D1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7.7109375" style="1" customWidth="1"/>
    <col min="5" max="5" width="9.85546875" style="1" customWidth="1"/>
    <col min="6" max="6" width="16.7109375" style="1" customWidth="1"/>
    <col min="7" max="7" width="20.42578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1" t="s">
        <v>120</v>
      </c>
      <c r="B1" s="81"/>
      <c r="C1" s="81"/>
      <c r="D1" s="81"/>
      <c r="E1" s="83"/>
      <c r="F1" s="83"/>
      <c r="G1" s="83"/>
      <c r="I1" s="78" t="s">
        <v>170</v>
      </c>
      <c r="J1" s="78"/>
      <c r="K1" s="78"/>
      <c r="L1" s="78"/>
      <c r="M1" s="78"/>
    </row>
    <row r="2" spans="1:29" x14ac:dyDescent="0.25">
      <c r="A2" s="82" t="s">
        <v>121</v>
      </c>
      <c r="B2" s="82"/>
      <c r="C2" s="82"/>
      <c r="D2" s="82"/>
      <c r="E2" s="84"/>
      <c r="F2" s="84"/>
      <c r="G2" s="84"/>
      <c r="I2" s="78"/>
      <c r="J2" s="78"/>
      <c r="K2" s="78"/>
      <c r="L2" s="78"/>
      <c r="M2" s="78"/>
    </row>
    <row r="3" spans="1:29" x14ac:dyDescent="0.25">
      <c r="A3" s="3"/>
      <c r="B3" s="3"/>
      <c r="C3" s="3"/>
      <c r="D3" s="3"/>
      <c r="E3" s="6"/>
      <c r="F3" s="6"/>
      <c r="G3" s="6"/>
      <c r="I3" s="78"/>
      <c r="J3" s="78"/>
      <c r="K3" s="78"/>
      <c r="L3" s="78"/>
      <c r="M3" s="78"/>
    </row>
    <row r="4" spans="1:29" x14ac:dyDescent="0.25">
      <c r="E4" s="6"/>
      <c r="F4" s="6"/>
      <c r="G4" s="6"/>
      <c r="I4" s="78"/>
      <c r="J4" s="78"/>
      <c r="K4" s="78"/>
      <c r="L4" s="78"/>
      <c r="M4" s="78"/>
    </row>
    <row r="7" spans="1:29" ht="15.75" x14ac:dyDescent="0.25">
      <c r="A7" s="85" t="s">
        <v>173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29" x14ac:dyDescent="0.25">
      <c r="A8" s="79" t="s">
        <v>7</v>
      </c>
      <c r="B8" s="79"/>
      <c r="C8" s="79"/>
      <c r="D8" s="79"/>
      <c r="E8" s="79"/>
      <c r="F8" s="80" t="s">
        <v>20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55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ht="30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4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SUM(Table85[[#This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SUM(Table85[[#This Row],[Bankruptcy; Consumer]:[Other]])</f>
        <v>0</v>
      </c>
      <c r="R10" s="30" t="str">
        <f t="shared" ref="R10:R41" si="0"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SUM(Table85[[#This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SUM(Table85[[#This Row],[Bankruptcy; Consumer]:[Other]])</f>
        <v>0</v>
      </c>
      <c r="R11" s="30" t="str">
        <f t="shared" si="0"/>
        <v/>
      </c>
    </row>
    <row r="12" spans="1:29" x14ac:dyDescent="0.25">
      <c r="A12" s="31" t="s">
        <v>14</v>
      </c>
      <c r="B12" s="30"/>
      <c r="C12" s="30"/>
      <c r="D12" s="30"/>
      <c r="E12" s="31">
        <f>SUM(Table85[[#This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SUM(Table85[[#This Row],[Bankruptcy; Consumer]:[Other]])</f>
        <v>0</v>
      </c>
      <c r="R12" s="30" t="str">
        <f t="shared" si="0"/>
        <v/>
      </c>
    </row>
    <row r="13" spans="1:29" x14ac:dyDescent="0.25">
      <c r="A13" s="31" t="s">
        <v>15</v>
      </c>
      <c r="B13" s="30"/>
      <c r="C13" s="30"/>
      <c r="D13" s="30"/>
      <c r="E13" s="31">
        <f>SUM(Table85[[#This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SUM(Table85[[#This Row],[Bankruptcy; Consumer]:[Other]])</f>
        <v>0</v>
      </c>
      <c r="R13" s="30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SUM(Table85[[#This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SUM(Table85[[#This Row],[Bankruptcy; Consumer]:[Other]])</f>
        <v>0</v>
      </c>
      <c r="R14" s="30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SUM(Table85[[#This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SUM(Table85[[#This Row],[Bankruptcy; Consumer]:[Other]])</f>
        <v>0</v>
      </c>
      <c r="R15" s="30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SUM(Table85[[#This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SUM(Table85[[#This Row],[Bankruptcy; Consumer]:[Other]])</f>
        <v>0</v>
      </c>
      <c r="R16" s="30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SUM(Table85[[#This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SUM(Table85[[#This Row],[Bankruptcy; Consumer]:[Other]])</f>
        <v>0</v>
      </c>
      <c r="R17" s="30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SUM(Table85[[#This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SUM(Table85[[#This Row],[Bankruptcy; Consumer]:[Other]])</f>
        <v>0</v>
      </c>
      <c r="R18" s="30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SUM(Table85[[#This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SUM(Table85[[#This Row],[Bankruptcy; Consumer]:[Other]])</f>
        <v>0</v>
      </c>
      <c r="R19" s="30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SUM(Table85[[#This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SUM(Table85[[#This Row],[Bankruptcy; Consumer]:[Other]])</f>
        <v>0</v>
      </c>
      <c r="R20" s="30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SUM(Table85[[#This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SUM(Table85[[#This Row],[Bankruptcy; Consumer]:[Other]])</f>
        <v>0</v>
      </c>
      <c r="R21" s="30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SUM(Table85[[#This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SUM(Table85[[#This Row],[Bankruptcy; Consumer]:[Other]])</f>
        <v>0</v>
      </c>
      <c r="R22" s="30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SUM(Table85[[#This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SUM(Table85[[#This Row],[Bankruptcy; Consumer]:[Other]])</f>
        <v>0</v>
      </c>
      <c r="R23" s="30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SUM(Table85[[#This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SUM(Table85[[#This Row],[Bankruptcy; Consumer]:[Other]])</f>
        <v>0</v>
      </c>
      <c r="R24" s="30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SUM(Table85[[#This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SUM(Table85[[#This Row],[Bankruptcy; Consumer]:[Other]])</f>
        <v>0</v>
      </c>
      <c r="R25" s="30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SUM(Table85[[#This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SUM(Table85[[#This Row],[Bankruptcy; Consumer]:[Other]])</f>
        <v>0</v>
      </c>
      <c r="R26" s="30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SUM(Table85[[#This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SUM(Table85[[#This Row],[Bankruptcy; Consumer]:[Other]])</f>
        <v>0</v>
      </c>
      <c r="R27" s="30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SUM(Table85[[#This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SUM(Table85[[#This Row],[Bankruptcy; Consumer]:[Other]])</f>
        <v>0</v>
      </c>
      <c r="R28" s="30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SUM(Table85[[#This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SUM(Table85[[#This Row],[Bankruptcy; Consumer]:[Other]])</f>
        <v>0</v>
      </c>
      <c r="R29" s="30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SUM(Table85[[#This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SUM(Table85[[#This Row],[Bankruptcy; Consumer]:[Other]])</f>
        <v>0</v>
      </c>
      <c r="R30" s="30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SUM(Table85[[#This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SUM(Table85[[#This Row],[Bankruptcy; Consumer]:[Other]])</f>
        <v>0</v>
      </c>
      <c r="R31" s="30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SUM(Table85[[#This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SUM(Table85[[#This Row],[Bankruptcy; Consumer]:[Other]])</f>
        <v>0</v>
      </c>
      <c r="R32" s="30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SUM(Table85[[#This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SUM(Table85[[#This Row],[Bankruptcy; Consumer]:[Other]])</f>
        <v>0</v>
      </c>
      <c r="R33" s="30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SUM(Table85[[#This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SUM(Table85[[#This Row],[Bankruptcy; Consumer]:[Other]])</f>
        <v>0</v>
      </c>
      <c r="R34" s="30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SUM(Table85[[#This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SUM(Table85[[#This Row],[Bankruptcy; Consumer]:[Other]])</f>
        <v>0</v>
      </c>
      <c r="R35" s="30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SUM(Table85[[#This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SUM(Table85[[#This Row],[Bankruptcy; Consumer]:[Other]])</f>
        <v>0</v>
      </c>
      <c r="R36" s="30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SUM(Table85[[#This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SUM(Table85[[#This Row],[Bankruptcy; Consumer]:[Other]])</f>
        <v>0</v>
      </c>
      <c r="R37" s="30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SUM(Table85[[#This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SUM(Table85[[#This Row],[Bankruptcy; Consumer]:[Other]])</f>
        <v>0</v>
      </c>
      <c r="R38" s="30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SUM(Table85[[#This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SUM(Table85[[#This Row],[Bankruptcy; Consumer]:[Other]])</f>
        <v>0</v>
      </c>
      <c r="R39" s="30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SUM(Table85[[#This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SUM(Table85[[#This Row],[Bankruptcy; Consumer]:[Other]])</f>
        <v>0</v>
      </c>
      <c r="R40" s="30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SUM(Table85[[#This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SUM(Table85[[#This Row],[Bankruptcy; Consumer]:[Other]])</f>
        <v>0</v>
      </c>
      <c r="R41" s="30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SUM(Table85[[#This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SUM(Table85[[#This Row],[Bankruptcy; Consumer]:[Other]])</f>
        <v>0</v>
      </c>
      <c r="R42" s="30" t="str">
        <f t="shared" ref="R42:R73" si="1">IF(P42=0,"","Enter examples of case types included in other")</f>
        <v/>
      </c>
    </row>
    <row r="43" spans="1:18" x14ac:dyDescent="0.25">
      <c r="A43" s="31" t="s">
        <v>58</v>
      </c>
      <c r="B43" s="30"/>
      <c r="C43" s="30"/>
      <c r="D43" s="30"/>
      <c r="E43" s="31">
        <f>SUM(Table85[[#This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SUM(Table85[[#This Row],[Bankruptcy; Consumer]:[Other]])</f>
        <v>0</v>
      </c>
      <c r="R43" s="30" t="str">
        <f t="shared" si="1"/>
        <v/>
      </c>
    </row>
    <row r="44" spans="1:18" x14ac:dyDescent="0.25">
      <c r="A44" s="31" t="s">
        <v>59</v>
      </c>
      <c r="B44" s="30"/>
      <c r="C44" s="30"/>
      <c r="D44" s="30"/>
      <c r="E44" s="31">
        <f>SUM(Table85[[#This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SUM(Table85[[#This Row],[Bankruptcy; Consumer]:[Other]])</f>
        <v>0</v>
      </c>
      <c r="R44" s="30" t="str">
        <f t="shared" si="1"/>
        <v/>
      </c>
    </row>
    <row r="45" spans="1:18" x14ac:dyDescent="0.25">
      <c r="A45" s="31" t="s">
        <v>60</v>
      </c>
      <c r="B45" s="30"/>
      <c r="C45" s="30"/>
      <c r="D45" s="30"/>
      <c r="E45" s="31">
        <f>SUM(Table85[[#This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SUM(Table85[[#This Row],[Bankruptcy; Consumer]:[Other]])</f>
        <v>0</v>
      </c>
      <c r="R45" s="30" t="str">
        <f t="shared" si="1"/>
        <v/>
      </c>
    </row>
    <row r="46" spans="1:18" x14ac:dyDescent="0.25">
      <c r="A46" s="31" t="s">
        <v>61</v>
      </c>
      <c r="B46" s="30"/>
      <c r="C46" s="30"/>
      <c r="D46" s="30"/>
      <c r="E46" s="31">
        <f>SUM(Table85[[#This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SUM(Table85[[#This Row],[Bankruptcy; Consumer]:[Other]])</f>
        <v>0</v>
      </c>
      <c r="R46" s="30" t="str">
        <f t="shared" si="1"/>
        <v/>
      </c>
    </row>
    <row r="47" spans="1:18" x14ac:dyDescent="0.25">
      <c r="A47" s="31" t="s">
        <v>62</v>
      </c>
      <c r="B47" s="30"/>
      <c r="C47" s="30"/>
      <c r="D47" s="30"/>
      <c r="E47" s="31">
        <f>SUM(Table85[[#This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SUM(Table85[[#This Row],[Bankruptcy; Consumer]:[Other]])</f>
        <v>0</v>
      </c>
      <c r="R47" s="30" t="str">
        <f t="shared" si="1"/>
        <v/>
      </c>
    </row>
    <row r="48" spans="1:18" x14ac:dyDescent="0.25">
      <c r="A48" s="31" t="s">
        <v>63</v>
      </c>
      <c r="B48" s="30"/>
      <c r="C48" s="30"/>
      <c r="D48" s="30"/>
      <c r="E48" s="31">
        <f>SUM(Table85[[#This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SUM(Table85[[#This Row],[Bankruptcy; Consumer]:[Other]])</f>
        <v>0</v>
      </c>
      <c r="R48" s="30" t="str">
        <f t="shared" si="1"/>
        <v/>
      </c>
    </row>
    <row r="49" spans="1:18" x14ac:dyDescent="0.25">
      <c r="A49" s="31" t="s">
        <v>64</v>
      </c>
      <c r="B49" s="30"/>
      <c r="C49" s="30"/>
      <c r="D49" s="30"/>
      <c r="E49" s="31">
        <f>SUM(Table85[[#This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SUM(Table85[[#This Row],[Bankruptcy; Consumer]:[Other]])</f>
        <v>0</v>
      </c>
      <c r="R49" s="30" t="str">
        <f t="shared" si="1"/>
        <v/>
      </c>
    </row>
    <row r="50" spans="1:18" x14ac:dyDescent="0.25">
      <c r="A50" s="31" t="s">
        <v>65</v>
      </c>
      <c r="B50" s="30"/>
      <c r="C50" s="30"/>
      <c r="D50" s="30"/>
      <c r="E50" s="31">
        <f>SUM(Table85[[#This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SUM(Table85[[#This Row],[Bankruptcy; Consumer]:[Other]])</f>
        <v>0</v>
      </c>
      <c r="R50" s="30" t="str">
        <f t="shared" si="1"/>
        <v/>
      </c>
    </row>
    <row r="51" spans="1:18" x14ac:dyDescent="0.25">
      <c r="A51" s="31" t="s">
        <v>66</v>
      </c>
      <c r="B51" s="30"/>
      <c r="C51" s="30"/>
      <c r="D51" s="30"/>
      <c r="E51" s="31">
        <f>SUM(Table85[[#This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SUM(Table85[[#This Row],[Bankruptcy; Consumer]:[Other]])</f>
        <v>0</v>
      </c>
      <c r="R51" s="30" t="str">
        <f t="shared" si="1"/>
        <v/>
      </c>
    </row>
    <row r="52" spans="1:18" x14ac:dyDescent="0.25">
      <c r="A52" s="31" t="s">
        <v>67</v>
      </c>
      <c r="B52" s="30"/>
      <c r="C52" s="30"/>
      <c r="D52" s="30"/>
      <c r="E52" s="31">
        <f>SUM(Table85[[#This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SUM(Table85[[#This Row],[Bankruptcy; Consumer]:[Other]])</f>
        <v>0</v>
      </c>
      <c r="R52" s="30" t="str">
        <f t="shared" si="1"/>
        <v/>
      </c>
    </row>
    <row r="53" spans="1:18" x14ac:dyDescent="0.25">
      <c r="A53" s="31" t="s">
        <v>68</v>
      </c>
      <c r="B53" s="30"/>
      <c r="C53" s="30"/>
      <c r="D53" s="30"/>
      <c r="E53" s="31">
        <f>SUM(Table85[[#This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SUM(Table85[[#This Row],[Bankruptcy; Consumer]:[Other]])</f>
        <v>0</v>
      </c>
      <c r="R53" s="30" t="str">
        <f t="shared" si="1"/>
        <v/>
      </c>
    </row>
    <row r="54" spans="1:18" x14ac:dyDescent="0.25">
      <c r="A54" s="31" t="s">
        <v>69</v>
      </c>
      <c r="B54" s="30"/>
      <c r="C54" s="30"/>
      <c r="D54" s="30"/>
      <c r="E54" s="31">
        <f>SUM(Table85[[#This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SUM(Table85[[#This Row],[Bankruptcy; Consumer]:[Other]])</f>
        <v>0</v>
      </c>
      <c r="R54" s="30" t="str">
        <f t="shared" si="1"/>
        <v/>
      </c>
    </row>
    <row r="55" spans="1:18" x14ac:dyDescent="0.25">
      <c r="A55" s="31" t="s">
        <v>70</v>
      </c>
      <c r="B55" s="30"/>
      <c r="C55" s="30"/>
      <c r="D55" s="30"/>
      <c r="E55" s="31">
        <f>SUM(Table85[[#This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SUM(Table85[[#This Row],[Bankruptcy; Consumer]:[Other]])</f>
        <v>0</v>
      </c>
      <c r="R55" s="30" t="str">
        <f t="shared" si="1"/>
        <v/>
      </c>
    </row>
    <row r="56" spans="1:18" x14ac:dyDescent="0.25">
      <c r="A56" s="31" t="s">
        <v>71</v>
      </c>
      <c r="B56" s="30"/>
      <c r="C56" s="30"/>
      <c r="D56" s="30"/>
      <c r="E56" s="31">
        <f>SUM(Table85[[#This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SUM(Table85[[#This Row],[Bankruptcy; Consumer]:[Other]])</f>
        <v>0</v>
      </c>
      <c r="R56" s="30" t="str">
        <f t="shared" si="1"/>
        <v/>
      </c>
    </row>
    <row r="57" spans="1:18" x14ac:dyDescent="0.25">
      <c r="A57" s="31" t="s">
        <v>72</v>
      </c>
      <c r="B57" s="30"/>
      <c r="C57" s="30"/>
      <c r="D57" s="30"/>
      <c r="E57" s="31">
        <f>SUM(Table85[[#This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SUM(Table85[[#This Row],[Bankruptcy; Consumer]:[Other]])</f>
        <v>0</v>
      </c>
      <c r="R57" s="30" t="str">
        <f t="shared" si="1"/>
        <v/>
      </c>
    </row>
    <row r="58" spans="1:18" x14ac:dyDescent="0.25">
      <c r="A58" s="31" t="s">
        <v>73</v>
      </c>
      <c r="B58" s="30"/>
      <c r="C58" s="30"/>
      <c r="D58" s="30"/>
      <c r="E58" s="31">
        <f>SUM(Table85[[#This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SUM(Table85[[#This Row],[Bankruptcy; Consumer]:[Other]])</f>
        <v>0</v>
      </c>
      <c r="R58" s="30" t="str">
        <f t="shared" si="1"/>
        <v/>
      </c>
    </row>
    <row r="59" spans="1:18" x14ac:dyDescent="0.25">
      <c r="A59" s="31" t="s">
        <v>74</v>
      </c>
      <c r="B59" s="30"/>
      <c r="C59" s="30"/>
      <c r="D59" s="30"/>
      <c r="E59" s="31">
        <f>SUM(Table85[[#This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SUM(Table85[[#This Row],[Bankruptcy; Consumer]:[Other]])</f>
        <v>0</v>
      </c>
      <c r="R59" s="30" t="str">
        <f t="shared" si="1"/>
        <v/>
      </c>
    </row>
    <row r="60" spans="1:18" x14ac:dyDescent="0.25">
      <c r="A60" s="31" t="s">
        <v>75</v>
      </c>
      <c r="B60" s="30"/>
      <c r="C60" s="30"/>
      <c r="D60" s="30"/>
      <c r="E60" s="31">
        <f>SUM(Table85[[#This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SUM(Table85[[#This Row],[Bankruptcy; Consumer]:[Other]])</f>
        <v>0</v>
      </c>
      <c r="R60" s="30" t="str">
        <f t="shared" si="1"/>
        <v/>
      </c>
    </row>
    <row r="61" spans="1:18" x14ac:dyDescent="0.25">
      <c r="A61" s="31" t="s">
        <v>76</v>
      </c>
      <c r="B61" s="30"/>
      <c r="C61" s="30"/>
      <c r="D61" s="30"/>
      <c r="E61" s="31">
        <f>SUM(Table85[[#This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SUM(Table85[[#This Row],[Bankruptcy; Consumer]:[Other]])</f>
        <v>0</v>
      </c>
      <c r="R61" s="30" t="str">
        <f t="shared" si="1"/>
        <v/>
      </c>
    </row>
    <row r="62" spans="1:18" x14ac:dyDescent="0.25">
      <c r="A62" s="31" t="s">
        <v>77</v>
      </c>
      <c r="B62" s="30"/>
      <c r="C62" s="30"/>
      <c r="D62" s="30"/>
      <c r="E62" s="31">
        <f>SUM(Table85[[#This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SUM(Table85[[#This Row],[Bankruptcy; Consumer]:[Other]])</f>
        <v>0</v>
      </c>
      <c r="R62" s="30" t="str">
        <f t="shared" si="1"/>
        <v/>
      </c>
    </row>
    <row r="63" spans="1:18" x14ac:dyDescent="0.25">
      <c r="A63" s="31" t="s">
        <v>78</v>
      </c>
      <c r="B63" s="30"/>
      <c r="C63" s="30"/>
      <c r="D63" s="30"/>
      <c r="E63" s="31">
        <f>SUM(Table85[[#This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SUM(Table85[[#This Row],[Bankruptcy; Consumer]:[Other]])</f>
        <v>0</v>
      </c>
      <c r="R63" s="30" t="str">
        <f t="shared" si="1"/>
        <v/>
      </c>
    </row>
    <row r="64" spans="1:18" x14ac:dyDescent="0.25">
      <c r="A64" s="31" t="s">
        <v>79</v>
      </c>
      <c r="B64" s="30"/>
      <c r="C64" s="30"/>
      <c r="D64" s="30"/>
      <c r="E64" s="31">
        <f>SUM(Table85[[#This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SUM(Table85[[#This Row],[Bankruptcy; Consumer]:[Other]])</f>
        <v>0</v>
      </c>
      <c r="R64" s="30" t="str">
        <f t="shared" si="1"/>
        <v/>
      </c>
    </row>
    <row r="65" spans="1:18" x14ac:dyDescent="0.25">
      <c r="A65" s="31" t="s">
        <v>80</v>
      </c>
      <c r="B65" s="30"/>
      <c r="C65" s="30"/>
      <c r="D65" s="30"/>
      <c r="E65" s="31">
        <f>SUM(Table85[[#This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SUM(Table85[[#This Row],[Bankruptcy; Consumer]:[Other]])</f>
        <v>0</v>
      </c>
      <c r="R65" s="30" t="str">
        <f t="shared" si="1"/>
        <v/>
      </c>
    </row>
    <row r="66" spans="1:18" x14ac:dyDescent="0.25">
      <c r="A66" s="31" t="s">
        <v>81</v>
      </c>
      <c r="B66" s="30"/>
      <c r="C66" s="30"/>
      <c r="D66" s="30"/>
      <c r="E66" s="31">
        <f>SUM(Table85[[#This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SUM(Table85[[#This Row],[Bankruptcy; Consumer]:[Other]])</f>
        <v>0</v>
      </c>
      <c r="R66" s="30" t="str">
        <f t="shared" si="1"/>
        <v/>
      </c>
    </row>
    <row r="67" spans="1:18" x14ac:dyDescent="0.25">
      <c r="A67" s="31" t="s">
        <v>82</v>
      </c>
      <c r="B67" s="30"/>
      <c r="C67" s="30"/>
      <c r="D67" s="30"/>
      <c r="E67" s="31">
        <f>SUM(Table85[[#This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SUM(Table85[[#This Row],[Bankruptcy; Consumer]:[Other]])</f>
        <v>0</v>
      </c>
      <c r="R67" s="30" t="str">
        <f t="shared" si="1"/>
        <v/>
      </c>
    </row>
    <row r="68" spans="1:18" x14ac:dyDescent="0.25">
      <c r="A68" s="31" t="s">
        <v>83</v>
      </c>
      <c r="B68" s="30"/>
      <c r="C68" s="30"/>
      <c r="D68" s="30"/>
      <c r="E68" s="31">
        <f>SUM(Table85[[#This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SUM(Table85[[#This Row],[Bankruptcy; Consumer]:[Other]])</f>
        <v>0</v>
      </c>
      <c r="R68" s="30" t="str">
        <f t="shared" si="1"/>
        <v/>
      </c>
    </row>
    <row r="69" spans="1:18" x14ac:dyDescent="0.25">
      <c r="A69" s="31" t="s">
        <v>84</v>
      </c>
      <c r="B69" s="30"/>
      <c r="C69" s="30"/>
      <c r="D69" s="30"/>
      <c r="E69" s="31">
        <f>SUM(Table85[[#This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SUM(Table85[[#This Row],[Bankruptcy; Consumer]:[Other]])</f>
        <v>0</v>
      </c>
      <c r="R69" s="30" t="str">
        <f t="shared" si="1"/>
        <v/>
      </c>
    </row>
    <row r="70" spans="1:18" x14ac:dyDescent="0.25">
      <c r="A70" s="31" t="s">
        <v>85</v>
      </c>
      <c r="B70" s="30"/>
      <c r="C70" s="30"/>
      <c r="D70" s="30"/>
      <c r="E70" s="31">
        <f>SUM(Table85[[#This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SUM(Table85[[#This Row],[Bankruptcy; Consumer]:[Other]])</f>
        <v>0</v>
      </c>
      <c r="R70" s="30" t="str">
        <f t="shared" si="1"/>
        <v/>
      </c>
    </row>
    <row r="71" spans="1:18" x14ac:dyDescent="0.25">
      <c r="A71" s="31" t="s">
        <v>86</v>
      </c>
      <c r="B71" s="30"/>
      <c r="C71" s="30"/>
      <c r="D71" s="30"/>
      <c r="E71" s="31">
        <f>SUM(Table85[[#This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SUM(Table85[[#This Row],[Bankruptcy; Consumer]:[Other]])</f>
        <v>0</v>
      </c>
      <c r="R71" s="30" t="str">
        <f t="shared" si="1"/>
        <v/>
      </c>
    </row>
    <row r="72" spans="1:18" x14ac:dyDescent="0.25">
      <c r="A72" s="31" t="s">
        <v>87</v>
      </c>
      <c r="B72" s="30"/>
      <c r="C72" s="30"/>
      <c r="D72" s="30"/>
      <c r="E72" s="31">
        <f>SUM(Table85[[#This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SUM(Table85[[#This Row],[Bankruptcy; Consumer]:[Other]])</f>
        <v>0</v>
      </c>
      <c r="R72" s="30" t="str">
        <f t="shared" si="1"/>
        <v/>
      </c>
    </row>
    <row r="73" spans="1:18" x14ac:dyDescent="0.25">
      <c r="A73" s="31" t="s">
        <v>88</v>
      </c>
      <c r="B73" s="30"/>
      <c r="C73" s="30"/>
      <c r="D73" s="30"/>
      <c r="E73" s="31">
        <f>SUM(Table85[[#This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SUM(Table85[[#This Row],[Bankruptcy; Consumer]:[Other]])</f>
        <v>0</v>
      </c>
      <c r="R73" s="30" t="str">
        <f t="shared" si="1"/>
        <v/>
      </c>
    </row>
    <row r="74" spans="1:18" x14ac:dyDescent="0.25">
      <c r="A74" s="31" t="s">
        <v>89</v>
      </c>
      <c r="B74" s="30"/>
      <c r="C74" s="30"/>
      <c r="D74" s="30"/>
      <c r="E74" s="31">
        <f>SUM(Table85[[#This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SUM(Table85[[#This Row],[Bankruptcy; Consumer]:[Other]])</f>
        <v>0</v>
      </c>
      <c r="R74" s="30" t="str">
        <f t="shared" ref="R74:R96" si="2">IF(P74=0,"","Enter examples of case types included in other")</f>
        <v/>
      </c>
    </row>
    <row r="75" spans="1:18" x14ac:dyDescent="0.25">
      <c r="A75" s="31" t="s">
        <v>90</v>
      </c>
      <c r="B75" s="30"/>
      <c r="C75" s="30"/>
      <c r="D75" s="30"/>
      <c r="E75" s="31">
        <f>SUM(Table85[[#This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SUM(Table85[[#This Row],[Bankruptcy; Consumer]:[Other]])</f>
        <v>0</v>
      </c>
      <c r="R75" s="30" t="str">
        <f t="shared" si="2"/>
        <v/>
      </c>
    </row>
    <row r="76" spans="1:18" x14ac:dyDescent="0.25">
      <c r="A76" s="31" t="s">
        <v>91</v>
      </c>
      <c r="B76" s="30"/>
      <c r="C76" s="30"/>
      <c r="D76" s="30"/>
      <c r="E76" s="31">
        <f>SUM(Table85[[#This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SUM(Table85[[#This Row],[Bankruptcy; Consumer]:[Other]])</f>
        <v>0</v>
      </c>
      <c r="R76" s="30" t="str">
        <f t="shared" si="2"/>
        <v/>
      </c>
    </row>
    <row r="77" spans="1:18" x14ac:dyDescent="0.25">
      <c r="A77" s="31" t="s">
        <v>92</v>
      </c>
      <c r="B77" s="30"/>
      <c r="C77" s="30"/>
      <c r="D77" s="30"/>
      <c r="E77" s="31">
        <f>SUM(Table85[[#This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SUM(Table85[[#This Row],[Bankruptcy; Consumer]:[Other]])</f>
        <v>0</v>
      </c>
      <c r="R77" s="30" t="str">
        <f t="shared" si="2"/>
        <v/>
      </c>
    </row>
    <row r="78" spans="1:18" x14ac:dyDescent="0.25">
      <c r="A78" s="31" t="s">
        <v>93</v>
      </c>
      <c r="B78" s="30"/>
      <c r="C78" s="30"/>
      <c r="D78" s="30"/>
      <c r="E78" s="31">
        <f>SUM(Table85[[#This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SUM(Table85[[#This Row],[Bankruptcy; Consumer]:[Other]])</f>
        <v>0</v>
      </c>
      <c r="R78" s="30" t="str">
        <f t="shared" si="2"/>
        <v/>
      </c>
    </row>
    <row r="79" spans="1:18" x14ac:dyDescent="0.25">
      <c r="A79" s="31" t="s">
        <v>94</v>
      </c>
      <c r="B79" s="30"/>
      <c r="C79" s="30"/>
      <c r="D79" s="30"/>
      <c r="E79" s="31">
        <f>SUM(Table85[[#This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SUM(Table85[[#This Row],[Bankruptcy; Consumer]:[Other]])</f>
        <v>0</v>
      </c>
      <c r="R79" s="30" t="str">
        <f t="shared" si="2"/>
        <v/>
      </c>
    </row>
    <row r="80" spans="1:18" x14ac:dyDescent="0.25">
      <c r="A80" s="31" t="s">
        <v>95</v>
      </c>
      <c r="B80" s="30"/>
      <c r="C80" s="30"/>
      <c r="D80" s="30"/>
      <c r="E80" s="31">
        <f>SUM(Table85[[#This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SUM(Table85[[#This Row],[Bankruptcy; Consumer]:[Other]])</f>
        <v>0</v>
      </c>
      <c r="R80" s="30" t="str">
        <f t="shared" si="2"/>
        <v/>
      </c>
    </row>
    <row r="81" spans="1:18" x14ac:dyDescent="0.25">
      <c r="A81" s="31" t="s">
        <v>96</v>
      </c>
      <c r="B81" s="30"/>
      <c r="C81" s="30"/>
      <c r="D81" s="30"/>
      <c r="E81" s="31">
        <f>SUM(Table85[[#This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SUM(Table85[[#This Row],[Bankruptcy; Consumer]:[Other]])</f>
        <v>0</v>
      </c>
      <c r="R81" s="30" t="str">
        <f t="shared" si="2"/>
        <v/>
      </c>
    </row>
    <row r="82" spans="1:18" x14ac:dyDescent="0.25">
      <c r="A82" s="31" t="s">
        <v>97</v>
      </c>
      <c r="B82" s="30"/>
      <c r="C82" s="30"/>
      <c r="D82" s="30"/>
      <c r="E82" s="31">
        <f>SUM(Table85[[#This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SUM(Table85[[#This Row],[Bankruptcy; Consumer]:[Other]])</f>
        <v>0</v>
      </c>
      <c r="R82" s="30" t="str">
        <f t="shared" si="2"/>
        <v/>
      </c>
    </row>
    <row r="83" spans="1:18" x14ac:dyDescent="0.25">
      <c r="A83" s="31" t="s">
        <v>98</v>
      </c>
      <c r="B83" s="30"/>
      <c r="C83" s="30"/>
      <c r="D83" s="30"/>
      <c r="E83" s="31">
        <f>SUM(Table85[[#This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SUM(Table85[[#This Row],[Bankruptcy; Consumer]:[Other]])</f>
        <v>0</v>
      </c>
      <c r="R83" s="30" t="str">
        <f t="shared" si="2"/>
        <v/>
      </c>
    </row>
    <row r="84" spans="1:18" x14ac:dyDescent="0.25">
      <c r="A84" s="31" t="s">
        <v>99</v>
      </c>
      <c r="B84" s="30"/>
      <c r="C84" s="30"/>
      <c r="D84" s="30"/>
      <c r="E84" s="31">
        <f>SUM(Table85[[#This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SUM(Table85[[#This Row],[Bankruptcy; Consumer]:[Other]])</f>
        <v>0</v>
      </c>
      <c r="R84" s="30" t="str">
        <f t="shared" si="2"/>
        <v/>
      </c>
    </row>
    <row r="85" spans="1:18" x14ac:dyDescent="0.25">
      <c r="A85" s="31" t="s">
        <v>100</v>
      </c>
      <c r="B85" s="30"/>
      <c r="C85" s="30"/>
      <c r="D85" s="30"/>
      <c r="E85" s="31">
        <f>SUM(Table85[[#This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SUM(Table85[[#This Row],[Bankruptcy; Consumer]:[Other]])</f>
        <v>0</v>
      </c>
      <c r="R85" s="30" t="str">
        <f t="shared" si="2"/>
        <v/>
      </c>
    </row>
    <row r="86" spans="1:18" x14ac:dyDescent="0.25">
      <c r="A86" s="31" t="s">
        <v>101</v>
      </c>
      <c r="B86" s="30"/>
      <c r="C86" s="30"/>
      <c r="D86" s="30"/>
      <c r="E86" s="31">
        <f>SUM(Table85[[#This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SUM(Table85[[#This Row],[Bankruptcy; Consumer]:[Other]])</f>
        <v>0</v>
      </c>
      <c r="R86" s="30" t="str">
        <f t="shared" si="2"/>
        <v/>
      </c>
    </row>
    <row r="87" spans="1:18" x14ac:dyDescent="0.25">
      <c r="A87" s="31" t="s">
        <v>102</v>
      </c>
      <c r="B87" s="30"/>
      <c r="C87" s="30"/>
      <c r="D87" s="30"/>
      <c r="E87" s="31">
        <f>SUM(Table85[[#This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SUM(Table85[[#This Row],[Bankruptcy; Consumer]:[Other]])</f>
        <v>0</v>
      </c>
      <c r="R87" s="30" t="str">
        <f t="shared" si="2"/>
        <v/>
      </c>
    </row>
    <row r="88" spans="1:18" x14ac:dyDescent="0.25">
      <c r="A88" s="31" t="s">
        <v>103</v>
      </c>
      <c r="B88" s="30"/>
      <c r="C88" s="30"/>
      <c r="D88" s="30"/>
      <c r="E88" s="31">
        <f>SUM(Table85[[#This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SUM(Table85[[#This Row],[Bankruptcy; Consumer]:[Other]])</f>
        <v>0</v>
      </c>
      <c r="R88" s="30" t="str">
        <f t="shared" si="2"/>
        <v/>
      </c>
    </row>
    <row r="89" spans="1:18" x14ac:dyDescent="0.25">
      <c r="A89" s="31" t="s">
        <v>104</v>
      </c>
      <c r="B89" s="30"/>
      <c r="C89" s="30"/>
      <c r="D89" s="30"/>
      <c r="E89" s="31">
        <f>SUM(Table85[[#This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SUM(Table85[[#This Row],[Bankruptcy; Consumer]:[Other]])</f>
        <v>0</v>
      </c>
      <c r="R89" s="30" t="str">
        <f t="shared" si="2"/>
        <v/>
      </c>
    </row>
    <row r="90" spans="1:18" x14ac:dyDescent="0.25">
      <c r="A90" s="31" t="s">
        <v>105</v>
      </c>
      <c r="B90" s="30"/>
      <c r="C90" s="30"/>
      <c r="D90" s="30"/>
      <c r="E90" s="31">
        <f>SUM(Table85[[#This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SUM(Table85[[#This Row],[Bankruptcy; Consumer]:[Other]])</f>
        <v>0</v>
      </c>
      <c r="R90" s="30" t="str">
        <f t="shared" si="2"/>
        <v/>
      </c>
    </row>
    <row r="91" spans="1:18" x14ac:dyDescent="0.25">
      <c r="A91" s="31" t="s">
        <v>106</v>
      </c>
      <c r="B91" s="30"/>
      <c r="C91" s="30"/>
      <c r="D91" s="30"/>
      <c r="E91" s="31">
        <f>SUM(Table85[[#This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SUM(Table85[[#This Row],[Bankruptcy; Consumer]:[Other]])</f>
        <v>0</v>
      </c>
      <c r="R91" s="30" t="str">
        <f t="shared" si="2"/>
        <v/>
      </c>
    </row>
    <row r="92" spans="1:18" x14ac:dyDescent="0.25">
      <c r="A92" s="31" t="s">
        <v>107</v>
      </c>
      <c r="B92" s="30"/>
      <c r="C92" s="30"/>
      <c r="D92" s="30"/>
      <c r="E92" s="31">
        <f>SUM(Table85[[#This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SUM(Table85[[#This Row],[Bankruptcy; Consumer]:[Other]])</f>
        <v>0</v>
      </c>
      <c r="R92" s="30" t="str">
        <f t="shared" si="2"/>
        <v/>
      </c>
    </row>
    <row r="93" spans="1:18" x14ac:dyDescent="0.25">
      <c r="A93" s="31" t="s">
        <v>108</v>
      </c>
      <c r="B93" s="30"/>
      <c r="C93" s="30"/>
      <c r="D93" s="30"/>
      <c r="E93" s="31">
        <f>SUM(Table85[[#This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SUM(Table85[[#This Row],[Bankruptcy; Consumer]:[Other]])</f>
        <v>0</v>
      </c>
      <c r="R93" s="30" t="str">
        <f t="shared" si="2"/>
        <v/>
      </c>
    </row>
    <row r="94" spans="1:18" x14ac:dyDescent="0.25">
      <c r="A94" s="31" t="s">
        <v>109</v>
      </c>
      <c r="B94" s="30"/>
      <c r="C94" s="30"/>
      <c r="D94" s="30"/>
      <c r="E94" s="31">
        <f>SUM(Table85[[#This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SUM(Table85[[#This Row],[Bankruptcy; Consumer]:[Other]])</f>
        <v>0</v>
      </c>
      <c r="R94" s="30" t="str">
        <f t="shared" si="2"/>
        <v/>
      </c>
    </row>
    <row r="95" spans="1:18" x14ac:dyDescent="0.25">
      <c r="A95" s="31" t="s">
        <v>110</v>
      </c>
      <c r="B95" s="30"/>
      <c r="C95" s="30"/>
      <c r="D95" s="30"/>
      <c r="E95" s="31">
        <f>SUM(Table85[[#This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SUM(Table85[[#This Row],[Bankruptcy; Consumer]:[Other]])</f>
        <v>0</v>
      </c>
      <c r="R95" s="30" t="str">
        <f t="shared" si="2"/>
        <v/>
      </c>
    </row>
    <row r="96" spans="1:18" x14ac:dyDescent="0.25">
      <c r="A96" s="31" t="s">
        <v>111</v>
      </c>
      <c r="B96" s="30"/>
      <c r="C96" s="30"/>
      <c r="D96" s="30"/>
      <c r="E96" s="31">
        <f>SUM(Table85[[#This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SUM(Table85[[#This Row],[Bankruptcy; Consumer]:[Other]])</f>
        <v>0</v>
      </c>
      <c r="R96" s="30" t="str">
        <f t="shared" si="2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3">SUM(C10:C96)</f>
        <v>0</v>
      </c>
      <c r="D97" s="31">
        <f t="shared" si="3"/>
        <v>0</v>
      </c>
      <c r="E97" s="31">
        <f>SUM(Table85[[#This Row],[Advice Only]:[Extended Representation]])</f>
        <v>0</v>
      </c>
      <c r="F97" s="31">
        <f>SUM(F10:F96)</f>
        <v>0</v>
      </c>
      <c r="G97" s="31">
        <f t="shared" ref="G97:P97" si="4">SUM(G10:G96)</f>
        <v>0</v>
      </c>
      <c r="H97" s="31">
        <f t="shared" si="4"/>
        <v>0</v>
      </c>
      <c r="I97" s="31">
        <f t="shared" si="4"/>
        <v>0</v>
      </c>
      <c r="J97" s="31">
        <f t="shared" si="4"/>
        <v>0</v>
      </c>
      <c r="K97" s="31">
        <f t="shared" si="4"/>
        <v>0</v>
      </c>
      <c r="L97" s="31">
        <f t="shared" si="4"/>
        <v>0</v>
      </c>
      <c r="M97" s="31">
        <f t="shared" si="4"/>
        <v>0</v>
      </c>
      <c r="N97" s="31">
        <f t="shared" si="4"/>
        <v>0</v>
      </c>
      <c r="O97" s="31">
        <f t="shared" si="4"/>
        <v>0</v>
      </c>
      <c r="P97" s="31">
        <f t="shared" si="4"/>
        <v>0</v>
      </c>
      <c r="Q97" s="31">
        <f>SUM(Table85[[#This Row],[Bankruptcy; Consumer]:[Other]])</f>
        <v>0</v>
      </c>
      <c r="R97" s="57"/>
    </row>
    <row r="98" spans="1:18" x14ac:dyDescent="0.25">
      <c r="R98" s="52"/>
    </row>
  </sheetData>
  <sheetProtection algorithmName="SHA-512" hashValue="VC7J+SQqCWen8U5IPf6Nrfup/xalc3oua2X4l53gwppz+yQomAEstAh6LhGXHsGqTgQJ883JKqeKN/OymCrVbw==" saltValue="+UDvTaGe53hU88G5KTE6TA==" spinCount="100000" sheet="1" objects="1" scenarios="1"/>
  <mergeCells count="8">
    <mergeCell ref="I1:M4"/>
    <mergeCell ref="A1:D1"/>
    <mergeCell ref="A2:D2"/>
    <mergeCell ref="A8:E8"/>
    <mergeCell ref="F8:Q8"/>
    <mergeCell ref="E1:G1"/>
    <mergeCell ref="E2:G2"/>
    <mergeCell ref="A7:Q7"/>
  </mergeCells>
  <phoneticPr fontId="12" type="noConversion"/>
  <conditionalFormatting sqref="Q10">
    <cfRule type="cellIs" dxfId="343" priority="87" operator="greaterThan">
      <formula>$E$10</formula>
    </cfRule>
    <cfRule type="cellIs" dxfId="342" priority="262" operator="lessThan">
      <formula>$E$10</formula>
    </cfRule>
    <cfRule type="cellIs" dxfId="341" priority="263" operator="greaterThan">
      <formula>$E$10</formula>
    </cfRule>
  </conditionalFormatting>
  <conditionalFormatting sqref="Q11">
    <cfRule type="cellIs" dxfId="340" priority="86" operator="greaterThan">
      <formula>$E$11</formula>
    </cfRule>
    <cfRule type="cellIs" dxfId="339" priority="260" operator="lessThan">
      <formula>$E$11</formula>
    </cfRule>
    <cfRule type="cellIs" dxfId="338" priority="261" operator="greaterThan">
      <formula>$E$11</formula>
    </cfRule>
  </conditionalFormatting>
  <conditionalFormatting sqref="Q12">
    <cfRule type="cellIs" dxfId="337" priority="85" operator="greaterThan">
      <formula>$E$12</formula>
    </cfRule>
    <cfRule type="cellIs" dxfId="336" priority="258" operator="lessThan">
      <formula>$E$12</formula>
    </cfRule>
    <cfRule type="cellIs" dxfId="335" priority="259" operator="greaterThan">
      <formula>$E$12</formula>
    </cfRule>
  </conditionalFormatting>
  <conditionalFormatting sqref="Q13">
    <cfRule type="cellIs" dxfId="334" priority="84" operator="greaterThan">
      <formula>$E$13</formula>
    </cfRule>
    <cfRule type="cellIs" dxfId="333" priority="256" operator="lessThan">
      <formula>$E$13</formula>
    </cfRule>
    <cfRule type="cellIs" dxfId="332" priority="257" operator="greaterThan">
      <formula>$E$13</formula>
    </cfRule>
  </conditionalFormatting>
  <conditionalFormatting sqref="Q14">
    <cfRule type="cellIs" dxfId="331" priority="83" operator="greaterThan">
      <formula>$E$14</formula>
    </cfRule>
    <cfRule type="cellIs" dxfId="330" priority="254" operator="lessThan">
      <formula>$E$14</formula>
    </cfRule>
    <cfRule type="cellIs" dxfId="329" priority="255" operator="greaterThan">
      <formula>$E$14</formula>
    </cfRule>
  </conditionalFormatting>
  <conditionalFormatting sqref="Q15">
    <cfRule type="cellIs" dxfId="328" priority="82" operator="greaterThan">
      <formula>$E$15</formula>
    </cfRule>
    <cfRule type="cellIs" dxfId="327" priority="252" operator="lessThan">
      <formula>$E$15</formula>
    </cfRule>
    <cfRule type="cellIs" dxfId="326" priority="253" operator="greaterThan">
      <formula>$E$15</formula>
    </cfRule>
  </conditionalFormatting>
  <conditionalFormatting sqref="Q16">
    <cfRule type="cellIs" dxfId="325" priority="81" operator="greaterThan">
      <formula>$E$16</formula>
    </cfRule>
    <cfRule type="cellIs" dxfId="324" priority="250" operator="lessThan">
      <formula>$E$16</formula>
    </cfRule>
    <cfRule type="cellIs" dxfId="323" priority="251" operator="greaterThan">
      <formula>$E$16</formula>
    </cfRule>
  </conditionalFormatting>
  <conditionalFormatting sqref="Q17">
    <cfRule type="cellIs" dxfId="322" priority="80" operator="greaterThan">
      <formula>$E$17</formula>
    </cfRule>
    <cfRule type="cellIs" dxfId="321" priority="248" operator="lessThan">
      <formula>$E$17</formula>
    </cfRule>
    <cfRule type="cellIs" dxfId="320" priority="249" operator="greaterThan">
      <formula>$E$17</formula>
    </cfRule>
  </conditionalFormatting>
  <conditionalFormatting sqref="Q18">
    <cfRule type="cellIs" dxfId="319" priority="79" operator="greaterThan">
      <formula>$E$18</formula>
    </cfRule>
    <cfRule type="cellIs" dxfId="318" priority="246" operator="lessThan">
      <formula>$E$18</formula>
    </cfRule>
    <cfRule type="cellIs" dxfId="317" priority="247" operator="greaterThan">
      <formula>$E$18</formula>
    </cfRule>
  </conditionalFormatting>
  <conditionalFormatting sqref="Q19">
    <cfRule type="cellIs" dxfId="316" priority="78" operator="greaterThan">
      <formula>$E$19</formula>
    </cfRule>
    <cfRule type="cellIs" dxfId="315" priority="244" operator="lessThan">
      <formula>$E$19</formula>
    </cfRule>
    <cfRule type="cellIs" dxfId="314" priority="245" operator="greaterThan">
      <formula>$E$19</formula>
    </cfRule>
  </conditionalFormatting>
  <conditionalFormatting sqref="Q20">
    <cfRule type="cellIs" dxfId="313" priority="77" operator="greaterThan">
      <formula>$E$20</formula>
    </cfRule>
    <cfRule type="cellIs" dxfId="312" priority="242" operator="lessThan">
      <formula>$E$20</formula>
    </cfRule>
    <cfRule type="cellIs" dxfId="311" priority="243" operator="greaterThan">
      <formula>$E$20</formula>
    </cfRule>
  </conditionalFormatting>
  <conditionalFormatting sqref="Q21">
    <cfRule type="cellIs" dxfId="310" priority="76" operator="greaterThan">
      <formula>$E$21</formula>
    </cfRule>
    <cfRule type="cellIs" dxfId="309" priority="240" operator="lessThan">
      <formula>$E$21</formula>
    </cfRule>
    <cfRule type="cellIs" dxfId="308" priority="241" operator="greaterThan">
      <formula>$E$21</formula>
    </cfRule>
  </conditionalFormatting>
  <conditionalFormatting sqref="Q22">
    <cfRule type="cellIs" dxfId="307" priority="75" operator="greaterThan">
      <formula>$E$22</formula>
    </cfRule>
    <cfRule type="cellIs" dxfId="306" priority="238" operator="lessThan">
      <formula>$E$22</formula>
    </cfRule>
    <cfRule type="cellIs" dxfId="305" priority="239" operator="greaterThan">
      <formula>$E$22</formula>
    </cfRule>
  </conditionalFormatting>
  <conditionalFormatting sqref="Q23">
    <cfRule type="cellIs" dxfId="304" priority="74" operator="greaterThan">
      <formula>$E$23</formula>
    </cfRule>
    <cfRule type="cellIs" dxfId="303" priority="236" operator="lessThan">
      <formula>$E$23</formula>
    </cfRule>
    <cfRule type="cellIs" dxfId="302" priority="237" operator="greaterThan">
      <formula>$E$23</formula>
    </cfRule>
  </conditionalFormatting>
  <conditionalFormatting sqref="Q24">
    <cfRule type="cellIs" dxfId="301" priority="73" operator="greaterThan">
      <formula>$E$24</formula>
    </cfRule>
    <cfRule type="cellIs" dxfId="300" priority="234" operator="lessThan">
      <formula>$E$24</formula>
    </cfRule>
    <cfRule type="cellIs" dxfId="299" priority="235" operator="greaterThan">
      <formula>$E$24</formula>
    </cfRule>
  </conditionalFormatting>
  <conditionalFormatting sqref="Q25">
    <cfRule type="cellIs" dxfId="298" priority="72" operator="greaterThan">
      <formula>$E$25</formula>
    </cfRule>
    <cfRule type="cellIs" dxfId="297" priority="232" operator="lessThan">
      <formula>$E$25</formula>
    </cfRule>
    <cfRule type="cellIs" dxfId="296" priority="233" operator="greaterThan">
      <formula>$E$25</formula>
    </cfRule>
  </conditionalFormatting>
  <conditionalFormatting sqref="Q26">
    <cfRule type="cellIs" dxfId="295" priority="71" operator="greaterThan">
      <formula>$E$26</formula>
    </cfRule>
    <cfRule type="cellIs" dxfId="294" priority="230" operator="lessThan">
      <formula>$E$26</formula>
    </cfRule>
    <cfRule type="cellIs" dxfId="293" priority="231" operator="greaterThan">
      <formula>$E$26</formula>
    </cfRule>
  </conditionalFormatting>
  <conditionalFormatting sqref="Q27">
    <cfRule type="cellIs" dxfId="292" priority="70" operator="greaterThan">
      <formula>$E$27</formula>
    </cfRule>
    <cfRule type="cellIs" dxfId="291" priority="228" operator="lessThan">
      <formula>$E$27</formula>
    </cfRule>
    <cfRule type="cellIs" dxfId="290" priority="229" operator="greaterThan">
      <formula>$E$27</formula>
    </cfRule>
  </conditionalFormatting>
  <conditionalFormatting sqref="Q28">
    <cfRule type="cellIs" dxfId="289" priority="69" operator="greaterThan">
      <formula>$E$28</formula>
    </cfRule>
    <cfRule type="cellIs" dxfId="288" priority="226" operator="lessThan">
      <formula>$E$28</formula>
    </cfRule>
    <cfRule type="cellIs" dxfId="287" priority="227" operator="greaterThan">
      <formula>$E$28</formula>
    </cfRule>
  </conditionalFormatting>
  <conditionalFormatting sqref="Q29">
    <cfRule type="cellIs" dxfId="286" priority="68" operator="greaterThan">
      <formula>$E$29</formula>
    </cfRule>
    <cfRule type="cellIs" dxfId="285" priority="224" operator="lessThan">
      <formula>$E$29</formula>
    </cfRule>
    <cfRule type="cellIs" dxfId="284" priority="225" operator="greaterThan">
      <formula>$E$29</formula>
    </cfRule>
  </conditionalFormatting>
  <conditionalFormatting sqref="Q30">
    <cfRule type="cellIs" dxfId="283" priority="67" operator="greaterThan">
      <formula>$E$30</formula>
    </cfRule>
    <cfRule type="cellIs" dxfId="282" priority="222" operator="lessThan">
      <formula>$E$30</formula>
    </cfRule>
    <cfRule type="cellIs" dxfId="281" priority="223" operator="greaterThan">
      <formula>$E$30</formula>
    </cfRule>
  </conditionalFormatting>
  <conditionalFormatting sqref="Q31">
    <cfRule type="cellIs" dxfId="280" priority="66" operator="greaterThan">
      <formula>$E$31</formula>
    </cfRule>
    <cfRule type="cellIs" dxfId="279" priority="220" operator="lessThan">
      <formula>$E$31</formula>
    </cfRule>
    <cfRule type="cellIs" dxfId="278" priority="221" operator="greaterThan">
      <formula>$E$31</formula>
    </cfRule>
  </conditionalFormatting>
  <conditionalFormatting sqref="Q32">
    <cfRule type="cellIs" dxfId="277" priority="65" operator="greaterThan">
      <formula>$E$32</formula>
    </cfRule>
    <cfRule type="cellIs" dxfId="276" priority="218" operator="lessThan">
      <formula>$E$32</formula>
    </cfRule>
    <cfRule type="cellIs" dxfId="275" priority="219" operator="greaterThan">
      <formula>$E$32</formula>
    </cfRule>
  </conditionalFormatting>
  <conditionalFormatting sqref="Q33">
    <cfRule type="cellIs" dxfId="274" priority="64" operator="greaterThan">
      <formula>$E$33</formula>
    </cfRule>
    <cfRule type="cellIs" dxfId="273" priority="216" operator="lessThan">
      <formula>$E$33</formula>
    </cfRule>
    <cfRule type="cellIs" dxfId="272" priority="217" operator="greaterThan">
      <formula>$E$33</formula>
    </cfRule>
  </conditionalFormatting>
  <conditionalFormatting sqref="Q34">
    <cfRule type="cellIs" dxfId="271" priority="63" operator="greaterThan">
      <formula>$E$34</formula>
    </cfRule>
    <cfRule type="cellIs" dxfId="270" priority="214" operator="lessThan">
      <formula>$E$34</formula>
    </cfRule>
    <cfRule type="cellIs" dxfId="269" priority="215" operator="greaterThan">
      <formula>$E$34</formula>
    </cfRule>
  </conditionalFormatting>
  <conditionalFormatting sqref="Q35">
    <cfRule type="cellIs" dxfId="268" priority="62" operator="greaterThan">
      <formula>$E$35</formula>
    </cfRule>
    <cfRule type="cellIs" dxfId="267" priority="212" operator="lessThan">
      <formula>$E$35</formula>
    </cfRule>
    <cfRule type="cellIs" dxfId="266" priority="213" operator="greaterThan">
      <formula>$E$35</formula>
    </cfRule>
  </conditionalFormatting>
  <conditionalFormatting sqref="Q36">
    <cfRule type="cellIs" dxfId="265" priority="61" operator="greaterThan">
      <formula>$E$36</formula>
    </cfRule>
    <cfRule type="cellIs" dxfId="264" priority="210" operator="lessThan">
      <formula>$E$36</formula>
    </cfRule>
    <cfRule type="cellIs" dxfId="263" priority="211" operator="greaterThan">
      <formula>$E$36</formula>
    </cfRule>
  </conditionalFormatting>
  <conditionalFormatting sqref="Q37">
    <cfRule type="cellIs" dxfId="262" priority="60" operator="greaterThan">
      <formula>$E$37</formula>
    </cfRule>
    <cfRule type="cellIs" dxfId="261" priority="208" operator="lessThan">
      <formula>$E$37</formula>
    </cfRule>
    <cfRule type="cellIs" dxfId="260" priority="209" operator="greaterThan">
      <formula>$E$37</formula>
    </cfRule>
  </conditionalFormatting>
  <conditionalFormatting sqref="Q38">
    <cfRule type="cellIs" dxfId="259" priority="59" operator="greaterThan">
      <formula>$E$38</formula>
    </cfRule>
    <cfRule type="cellIs" dxfId="258" priority="206" operator="lessThan">
      <formula>$E$38</formula>
    </cfRule>
    <cfRule type="cellIs" dxfId="257" priority="207" operator="greaterThan">
      <formula>$E$38</formula>
    </cfRule>
  </conditionalFormatting>
  <conditionalFormatting sqref="Q39">
    <cfRule type="cellIs" dxfId="256" priority="58" operator="greaterThan">
      <formula>$E$39</formula>
    </cfRule>
    <cfRule type="cellIs" dxfId="255" priority="204" operator="lessThan">
      <formula>$E$39</formula>
    </cfRule>
    <cfRule type="cellIs" dxfId="254" priority="205" operator="greaterThan">
      <formula>$E$39</formula>
    </cfRule>
  </conditionalFormatting>
  <conditionalFormatting sqref="Q40">
    <cfRule type="cellIs" dxfId="253" priority="57" operator="greaterThan">
      <formula>$E$40</formula>
    </cfRule>
    <cfRule type="cellIs" dxfId="252" priority="202" operator="lessThan">
      <formula>$E$40</formula>
    </cfRule>
    <cfRule type="cellIs" dxfId="251" priority="203" operator="greaterThan">
      <formula>$E$40</formula>
    </cfRule>
  </conditionalFormatting>
  <conditionalFormatting sqref="Q41">
    <cfRule type="cellIs" dxfId="250" priority="56" operator="greaterThan">
      <formula>$E$41</formula>
    </cfRule>
    <cfRule type="cellIs" dxfId="249" priority="200" operator="lessThan">
      <formula>$E$41</formula>
    </cfRule>
    <cfRule type="cellIs" dxfId="248" priority="201" operator="greaterThan">
      <formula>$E$41</formula>
    </cfRule>
  </conditionalFormatting>
  <conditionalFormatting sqref="Q42">
    <cfRule type="cellIs" dxfId="247" priority="55" operator="greaterThan">
      <formula>$E$42</formula>
    </cfRule>
    <cfRule type="cellIs" dxfId="246" priority="198" operator="lessThan">
      <formula>$E$42</formula>
    </cfRule>
    <cfRule type="cellIs" dxfId="245" priority="199" operator="greaterThan">
      <formula>$E$42</formula>
    </cfRule>
  </conditionalFormatting>
  <conditionalFormatting sqref="Q43">
    <cfRule type="cellIs" dxfId="244" priority="54" operator="greaterThan">
      <formula>$E$43</formula>
    </cfRule>
    <cfRule type="cellIs" dxfId="243" priority="196" operator="lessThan">
      <formula>$E$43</formula>
    </cfRule>
    <cfRule type="cellIs" dxfId="242" priority="197" operator="greaterThan">
      <formula>$E$43</formula>
    </cfRule>
  </conditionalFormatting>
  <conditionalFormatting sqref="Q44">
    <cfRule type="cellIs" dxfId="241" priority="53" operator="greaterThan">
      <formula>$E$44</formula>
    </cfRule>
    <cfRule type="cellIs" dxfId="240" priority="194" operator="lessThan">
      <formula>$E$44</formula>
    </cfRule>
    <cfRule type="cellIs" dxfId="239" priority="195" operator="greaterThan">
      <formula>$E$44</formula>
    </cfRule>
  </conditionalFormatting>
  <conditionalFormatting sqref="Q45">
    <cfRule type="cellIs" dxfId="238" priority="52" operator="greaterThan">
      <formula>$E$45</formula>
    </cfRule>
    <cfRule type="cellIs" dxfId="237" priority="192" operator="lessThan">
      <formula>$E$45</formula>
    </cfRule>
    <cfRule type="cellIs" dxfId="236" priority="193" operator="greaterThan">
      <formula>$E$45</formula>
    </cfRule>
  </conditionalFormatting>
  <conditionalFormatting sqref="Q46">
    <cfRule type="cellIs" dxfId="235" priority="51" operator="greaterThan">
      <formula>$E$46</formula>
    </cfRule>
    <cfRule type="cellIs" dxfId="234" priority="190" operator="lessThan">
      <formula>$E$46</formula>
    </cfRule>
    <cfRule type="cellIs" dxfId="233" priority="191" operator="greaterThan">
      <formula>$E$46</formula>
    </cfRule>
  </conditionalFormatting>
  <conditionalFormatting sqref="Q47">
    <cfRule type="cellIs" dxfId="232" priority="50" operator="greaterThan">
      <formula>$E$47</formula>
    </cfRule>
    <cfRule type="cellIs" dxfId="231" priority="188" operator="lessThan">
      <formula>$E$47</formula>
    </cfRule>
    <cfRule type="cellIs" dxfId="230" priority="189" operator="greaterThan">
      <formula>$E$47</formula>
    </cfRule>
  </conditionalFormatting>
  <conditionalFormatting sqref="Q48">
    <cfRule type="cellIs" dxfId="229" priority="49" operator="greaterThan">
      <formula>$E$48</formula>
    </cfRule>
    <cfRule type="cellIs" dxfId="228" priority="186" operator="lessThan">
      <formula>$E$48</formula>
    </cfRule>
    <cfRule type="cellIs" dxfId="227" priority="187" operator="greaterThan">
      <formula>$E$48</formula>
    </cfRule>
  </conditionalFormatting>
  <conditionalFormatting sqref="Q49">
    <cfRule type="cellIs" dxfId="226" priority="48" operator="greaterThan">
      <formula>$E$49</formula>
    </cfRule>
    <cfRule type="cellIs" dxfId="225" priority="184" operator="lessThan">
      <formula>$E$49</formula>
    </cfRule>
    <cfRule type="cellIs" dxfId="224" priority="185" operator="greaterThan">
      <formula>$E$49</formula>
    </cfRule>
  </conditionalFormatting>
  <conditionalFormatting sqref="Q50">
    <cfRule type="cellIs" dxfId="223" priority="47" operator="greaterThan">
      <formula>$E$50</formula>
    </cfRule>
    <cfRule type="cellIs" dxfId="222" priority="182" operator="lessThan">
      <formula>$E$50</formula>
    </cfRule>
    <cfRule type="cellIs" dxfId="221" priority="183" operator="greaterThan">
      <formula>$E$50</formula>
    </cfRule>
  </conditionalFormatting>
  <conditionalFormatting sqref="Q51">
    <cfRule type="cellIs" dxfId="220" priority="46" operator="greaterThan">
      <formula>$E$51</formula>
    </cfRule>
    <cfRule type="cellIs" dxfId="219" priority="180" operator="lessThan">
      <formula>$E$51</formula>
    </cfRule>
    <cfRule type="cellIs" dxfId="218" priority="181" operator="greaterThan">
      <formula>$E$51</formula>
    </cfRule>
  </conditionalFormatting>
  <conditionalFormatting sqref="Q52">
    <cfRule type="cellIs" dxfId="217" priority="45" operator="greaterThan">
      <formula>$E$52</formula>
    </cfRule>
    <cfRule type="cellIs" dxfId="216" priority="178" operator="lessThan">
      <formula>$E$52</formula>
    </cfRule>
    <cfRule type="cellIs" dxfId="215" priority="179" operator="greaterThan">
      <formula>$E$52</formula>
    </cfRule>
  </conditionalFormatting>
  <conditionalFormatting sqref="Q53">
    <cfRule type="cellIs" dxfId="214" priority="44" operator="greaterThan">
      <formula>$E$53</formula>
    </cfRule>
    <cfRule type="cellIs" dxfId="213" priority="176" operator="lessThan">
      <formula>$E$53</formula>
    </cfRule>
    <cfRule type="cellIs" dxfId="212" priority="177" operator="greaterThan">
      <formula>$E$53</formula>
    </cfRule>
  </conditionalFormatting>
  <conditionalFormatting sqref="Q54">
    <cfRule type="cellIs" dxfId="211" priority="43" operator="greaterThan">
      <formula>$E$54</formula>
    </cfRule>
    <cfRule type="cellIs" dxfId="210" priority="174" operator="lessThan">
      <formula>$E$54</formula>
    </cfRule>
    <cfRule type="cellIs" dxfId="209" priority="175" operator="greaterThan">
      <formula>$E$54</formula>
    </cfRule>
  </conditionalFormatting>
  <conditionalFormatting sqref="Q55">
    <cfRule type="cellIs" dxfId="208" priority="42" operator="greaterThan">
      <formula>$E$55</formula>
    </cfRule>
    <cfRule type="cellIs" dxfId="207" priority="172" operator="lessThan">
      <formula>$E$55</formula>
    </cfRule>
    <cfRule type="cellIs" dxfId="206" priority="173" operator="greaterThan">
      <formula>$E$55</formula>
    </cfRule>
  </conditionalFormatting>
  <conditionalFormatting sqref="Q56">
    <cfRule type="cellIs" dxfId="205" priority="41" operator="greaterThan">
      <formula>$E$56</formula>
    </cfRule>
    <cfRule type="cellIs" dxfId="204" priority="170" operator="lessThan">
      <formula>$E$56</formula>
    </cfRule>
    <cfRule type="cellIs" dxfId="203" priority="171" operator="greaterThan">
      <formula>$E$56</formula>
    </cfRule>
  </conditionalFormatting>
  <conditionalFormatting sqref="Q57">
    <cfRule type="cellIs" dxfId="202" priority="40" operator="greaterThan">
      <formula>$E$57</formula>
    </cfRule>
    <cfRule type="cellIs" dxfId="201" priority="168" operator="lessThan">
      <formula>$E$57</formula>
    </cfRule>
    <cfRule type="cellIs" dxfId="200" priority="169" operator="greaterThan">
      <formula>$E$57</formula>
    </cfRule>
  </conditionalFormatting>
  <conditionalFormatting sqref="Q58">
    <cfRule type="cellIs" dxfId="199" priority="39" operator="greaterThan">
      <formula>$E$58</formula>
    </cfRule>
    <cfRule type="cellIs" dxfId="198" priority="164" operator="lessThan">
      <formula>$E$58</formula>
    </cfRule>
    <cfRule type="cellIs" dxfId="197" priority="165" operator="greaterThan">
      <formula>$E$58</formula>
    </cfRule>
    <cfRule type="cellIs" dxfId="196" priority="166" operator="lessThan">
      <formula>$E$58</formula>
    </cfRule>
    <cfRule type="cellIs" dxfId="195" priority="167" operator="greaterThan">
      <formula>$E$58</formula>
    </cfRule>
  </conditionalFormatting>
  <conditionalFormatting sqref="Q59">
    <cfRule type="cellIs" dxfId="194" priority="38" operator="greaterThan">
      <formula>$E$59</formula>
    </cfRule>
    <cfRule type="cellIs" dxfId="193" priority="162" operator="lessThan">
      <formula>$E$59</formula>
    </cfRule>
    <cfRule type="cellIs" dxfId="192" priority="163" operator="greaterThan">
      <formula>$E$59</formula>
    </cfRule>
  </conditionalFormatting>
  <conditionalFormatting sqref="Q60">
    <cfRule type="cellIs" dxfId="191" priority="37" operator="greaterThan">
      <formula>$E$60</formula>
    </cfRule>
    <cfRule type="cellIs" dxfId="190" priority="160" operator="lessThan">
      <formula>$E$60</formula>
    </cfRule>
    <cfRule type="cellIs" dxfId="189" priority="161" operator="greaterThan">
      <formula>$E$60</formula>
    </cfRule>
  </conditionalFormatting>
  <conditionalFormatting sqref="Q61">
    <cfRule type="cellIs" dxfId="188" priority="36" operator="greaterThan">
      <formula>$E$61</formula>
    </cfRule>
    <cfRule type="cellIs" dxfId="187" priority="158" operator="lessThan">
      <formula>$E$61</formula>
    </cfRule>
    <cfRule type="cellIs" dxfId="186" priority="159" operator="greaterThan">
      <formula>$E$61</formula>
    </cfRule>
  </conditionalFormatting>
  <conditionalFormatting sqref="Q62">
    <cfRule type="cellIs" dxfId="185" priority="35" operator="greaterThan">
      <formula>$E$62</formula>
    </cfRule>
    <cfRule type="cellIs" dxfId="184" priority="156" operator="lessThan">
      <formula>$E$62</formula>
    </cfRule>
    <cfRule type="cellIs" dxfId="183" priority="157" operator="greaterThan">
      <formula>$E$62</formula>
    </cfRule>
  </conditionalFormatting>
  <conditionalFormatting sqref="Q63">
    <cfRule type="cellIs" dxfId="182" priority="34" operator="greaterThan">
      <formula>$E$63</formula>
    </cfRule>
    <cfRule type="cellIs" dxfId="181" priority="154" operator="lessThan">
      <formula>$E$63</formula>
    </cfRule>
    <cfRule type="cellIs" dxfId="180" priority="155" operator="greaterThan">
      <formula>$E$63</formula>
    </cfRule>
  </conditionalFormatting>
  <conditionalFormatting sqref="Q64">
    <cfRule type="cellIs" dxfId="179" priority="33" operator="greaterThan">
      <formula>$E$64</formula>
    </cfRule>
    <cfRule type="cellIs" dxfId="178" priority="152" operator="lessThan">
      <formula>$E$64</formula>
    </cfRule>
    <cfRule type="cellIs" dxfId="177" priority="153" operator="greaterThan">
      <formula>$E$64</formula>
    </cfRule>
  </conditionalFormatting>
  <conditionalFormatting sqref="Q65">
    <cfRule type="cellIs" dxfId="176" priority="32" operator="greaterThan">
      <formula>$E$65</formula>
    </cfRule>
    <cfRule type="cellIs" dxfId="175" priority="150" operator="lessThan">
      <formula>$E$65</formula>
    </cfRule>
    <cfRule type="cellIs" dxfId="174" priority="151" operator="greaterThan">
      <formula>$E$65</formula>
    </cfRule>
  </conditionalFormatting>
  <conditionalFormatting sqref="Q66">
    <cfRule type="cellIs" dxfId="173" priority="31" operator="greaterThan">
      <formula>$E$66</formula>
    </cfRule>
    <cfRule type="cellIs" dxfId="172" priority="148" operator="lessThan">
      <formula>$E$66</formula>
    </cfRule>
    <cfRule type="cellIs" dxfId="171" priority="149" operator="greaterThan">
      <formula>$E$66</formula>
    </cfRule>
  </conditionalFormatting>
  <conditionalFormatting sqref="Q67">
    <cfRule type="cellIs" dxfId="170" priority="30" operator="greaterThan">
      <formula>$E$67</formula>
    </cfRule>
    <cfRule type="cellIs" dxfId="169" priority="146" operator="lessThan">
      <formula>$E$67</formula>
    </cfRule>
    <cfRule type="cellIs" dxfId="168" priority="147" operator="greaterThan">
      <formula>$E$67</formula>
    </cfRule>
  </conditionalFormatting>
  <conditionalFormatting sqref="Q68">
    <cfRule type="cellIs" dxfId="167" priority="29" operator="greaterThan">
      <formula>$E$68</formula>
    </cfRule>
    <cfRule type="cellIs" dxfId="166" priority="144" operator="lessThan">
      <formula>$E$68</formula>
    </cfRule>
    <cfRule type="cellIs" dxfId="165" priority="145" operator="greaterThan">
      <formula>$E$68</formula>
    </cfRule>
  </conditionalFormatting>
  <conditionalFormatting sqref="Q69">
    <cfRule type="cellIs" dxfId="164" priority="28" operator="greaterThan">
      <formula>$E$69</formula>
    </cfRule>
    <cfRule type="cellIs" dxfId="163" priority="142" operator="lessThan">
      <formula>$E$69</formula>
    </cfRule>
    <cfRule type="cellIs" dxfId="162" priority="143" operator="greaterThan">
      <formula>$E$69</formula>
    </cfRule>
  </conditionalFormatting>
  <conditionalFormatting sqref="Q70">
    <cfRule type="cellIs" dxfId="161" priority="27" operator="greaterThan">
      <formula>$E$70</formula>
    </cfRule>
    <cfRule type="cellIs" dxfId="160" priority="140" operator="lessThan">
      <formula>$E$70</formula>
    </cfRule>
    <cfRule type="cellIs" dxfId="159" priority="141" operator="greaterThan">
      <formula>$E$70</formula>
    </cfRule>
  </conditionalFormatting>
  <conditionalFormatting sqref="Q71">
    <cfRule type="cellIs" dxfId="158" priority="26" operator="greaterThan">
      <formula>$E$71</formula>
    </cfRule>
    <cfRule type="cellIs" dxfId="157" priority="138" operator="lessThan">
      <formula>$E$71</formula>
    </cfRule>
    <cfRule type="cellIs" dxfId="156" priority="139" operator="greaterThan">
      <formula>$E$71</formula>
    </cfRule>
  </conditionalFormatting>
  <conditionalFormatting sqref="Q72">
    <cfRule type="cellIs" dxfId="155" priority="25" operator="greaterThan">
      <formula>$E$72</formula>
    </cfRule>
    <cfRule type="cellIs" dxfId="154" priority="136" operator="lessThan">
      <formula>$E$72</formula>
    </cfRule>
    <cfRule type="cellIs" dxfId="153" priority="137" operator="greaterThan">
      <formula>$E$72</formula>
    </cfRule>
  </conditionalFormatting>
  <conditionalFormatting sqref="Q73">
    <cfRule type="cellIs" dxfId="152" priority="24" operator="greaterThan">
      <formula>$E$73</formula>
    </cfRule>
    <cfRule type="cellIs" dxfId="151" priority="134" operator="lessThan">
      <formula>$E$73</formula>
    </cfRule>
    <cfRule type="cellIs" dxfId="150" priority="135" operator="greaterThan">
      <formula>$E$73</formula>
    </cfRule>
  </conditionalFormatting>
  <conditionalFormatting sqref="Q74">
    <cfRule type="cellIs" dxfId="149" priority="23" operator="greaterThan">
      <formula>$E$74</formula>
    </cfRule>
    <cfRule type="cellIs" dxfId="148" priority="132" operator="lessThan">
      <formula>$E$74</formula>
    </cfRule>
    <cfRule type="cellIs" dxfId="147" priority="133" operator="greaterThan">
      <formula>$E$74</formula>
    </cfRule>
  </conditionalFormatting>
  <conditionalFormatting sqref="Q75">
    <cfRule type="cellIs" dxfId="146" priority="22" operator="greaterThan">
      <formula>$E$75</formula>
    </cfRule>
    <cfRule type="cellIs" dxfId="145" priority="130" operator="lessThan">
      <formula>$E$75</formula>
    </cfRule>
    <cfRule type="cellIs" dxfId="144" priority="131" operator="greaterThan">
      <formula>$E$75</formula>
    </cfRule>
  </conditionalFormatting>
  <conditionalFormatting sqref="Q76">
    <cfRule type="cellIs" dxfId="143" priority="21" operator="greaterThan">
      <formula>$E$76</formula>
    </cfRule>
    <cfRule type="cellIs" dxfId="142" priority="128" operator="lessThan">
      <formula>$E$76</formula>
    </cfRule>
    <cfRule type="cellIs" dxfId="141" priority="129" operator="greaterThan">
      <formula>$E$76</formula>
    </cfRule>
  </conditionalFormatting>
  <conditionalFormatting sqref="Q77">
    <cfRule type="cellIs" dxfId="140" priority="20" operator="greaterThan">
      <formula>$E$77</formula>
    </cfRule>
    <cfRule type="cellIs" dxfId="139" priority="126" operator="lessThan">
      <formula>$E$77</formula>
    </cfRule>
    <cfRule type="cellIs" dxfId="138" priority="127" operator="greaterThan">
      <formula>$E$77</formula>
    </cfRule>
  </conditionalFormatting>
  <conditionalFormatting sqref="Q78">
    <cfRule type="cellIs" dxfId="137" priority="19" operator="greaterThan">
      <formula>$E$78</formula>
    </cfRule>
    <cfRule type="cellIs" dxfId="136" priority="124" operator="lessThan">
      <formula>$E$78</formula>
    </cfRule>
    <cfRule type="cellIs" dxfId="135" priority="125" operator="greaterThan">
      <formula>$E$78</formula>
    </cfRule>
  </conditionalFormatting>
  <conditionalFormatting sqref="Q79">
    <cfRule type="cellIs" dxfId="134" priority="18" operator="greaterThan">
      <formula>$E$79</formula>
    </cfRule>
    <cfRule type="cellIs" dxfId="133" priority="122" operator="lessThan">
      <formula>$E$79</formula>
    </cfRule>
    <cfRule type="cellIs" dxfId="132" priority="123" operator="greaterThan">
      <formula>$E$79</formula>
    </cfRule>
  </conditionalFormatting>
  <conditionalFormatting sqref="Q80">
    <cfRule type="cellIs" dxfId="131" priority="17" operator="greaterThan">
      <formula>$E$80</formula>
    </cfRule>
    <cfRule type="cellIs" dxfId="130" priority="120" operator="lessThan">
      <formula>$E$80</formula>
    </cfRule>
    <cfRule type="cellIs" dxfId="129" priority="121" operator="greaterThan">
      <formula>$E$80</formula>
    </cfRule>
  </conditionalFormatting>
  <conditionalFormatting sqref="Q81">
    <cfRule type="cellIs" dxfId="128" priority="16" operator="greaterThan">
      <formula>$E$81</formula>
    </cfRule>
    <cfRule type="cellIs" dxfId="127" priority="118" operator="lessThan">
      <formula>$E$81</formula>
    </cfRule>
    <cfRule type="cellIs" dxfId="126" priority="119" operator="greaterThan">
      <formula>$E$81</formula>
    </cfRule>
  </conditionalFormatting>
  <conditionalFormatting sqref="Q82">
    <cfRule type="cellIs" dxfId="125" priority="15" operator="greaterThan">
      <formula>$E$82</formula>
    </cfRule>
    <cfRule type="cellIs" dxfId="124" priority="116" operator="lessThan">
      <formula>$E$82</formula>
    </cfRule>
    <cfRule type="cellIs" dxfId="123" priority="117" operator="greaterThan">
      <formula>$E$82</formula>
    </cfRule>
  </conditionalFormatting>
  <conditionalFormatting sqref="Q83">
    <cfRule type="cellIs" dxfId="122" priority="14" operator="greaterThan">
      <formula>$E$83</formula>
    </cfRule>
    <cfRule type="cellIs" dxfId="121" priority="114" operator="lessThan">
      <formula>$E$83</formula>
    </cfRule>
    <cfRule type="cellIs" dxfId="120" priority="115" operator="greaterThan">
      <formula>$E$83</formula>
    </cfRule>
  </conditionalFormatting>
  <conditionalFormatting sqref="Q84">
    <cfRule type="cellIs" dxfId="119" priority="13" operator="greaterThan">
      <formula>$E$84</formula>
    </cfRule>
    <cfRule type="cellIs" dxfId="118" priority="112" operator="lessThan">
      <formula>$E$84</formula>
    </cfRule>
    <cfRule type="cellIs" dxfId="117" priority="113" operator="greaterThan">
      <formula>$E$84</formula>
    </cfRule>
  </conditionalFormatting>
  <conditionalFormatting sqref="Q85">
    <cfRule type="cellIs" dxfId="116" priority="12" operator="greaterThan">
      <formula>$E$85</formula>
    </cfRule>
    <cfRule type="cellIs" dxfId="115" priority="110" operator="lessThan">
      <formula>$E$85</formula>
    </cfRule>
    <cfRule type="cellIs" dxfId="114" priority="111" operator="greaterThan">
      <formula>$E$85</formula>
    </cfRule>
  </conditionalFormatting>
  <conditionalFormatting sqref="Q86">
    <cfRule type="cellIs" dxfId="113" priority="11" operator="greaterThan">
      <formula>$E$86</formula>
    </cfRule>
    <cfRule type="cellIs" dxfId="112" priority="108" operator="lessThan">
      <formula>$E$86</formula>
    </cfRule>
    <cfRule type="cellIs" dxfId="111" priority="109" operator="greaterThan">
      <formula>$E$86</formula>
    </cfRule>
  </conditionalFormatting>
  <conditionalFormatting sqref="Q87">
    <cfRule type="cellIs" dxfId="110" priority="10" operator="greaterThan">
      <formula>$E$87</formula>
    </cfRule>
    <cfRule type="cellIs" dxfId="109" priority="106" operator="lessThan">
      <formula>$E$87</formula>
    </cfRule>
    <cfRule type="cellIs" dxfId="108" priority="107" operator="greaterThan">
      <formula>$E$87</formula>
    </cfRule>
  </conditionalFormatting>
  <conditionalFormatting sqref="Q88">
    <cfRule type="cellIs" dxfId="107" priority="9" operator="greaterThan">
      <formula>$E$88</formula>
    </cfRule>
    <cfRule type="cellIs" dxfId="106" priority="104" operator="lessThan">
      <formula>$E$88</formula>
    </cfRule>
    <cfRule type="cellIs" dxfId="105" priority="105" operator="greaterThan">
      <formula>$E$88</formula>
    </cfRule>
  </conditionalFormatting>
  <conditionalFormatting sqref="Q89">
    <cfRule type="cellIs" dxfId="104" priority="8" operator="greaterThan">
      <formula>$E$89</formula>
    </cfRule>
    <cfRule type="cellIs" dxfId="103" priority="102" operator="lessThan">
      <formula>$E$89</formula>
    </cfRule>
    <cfRule type="cellIs" dxfId="102" priority="103" operator="greaterThan">
      <formula>$E$89</formula>
    </cfRule>
  </conditionalFormatting>
  <conditionalFormatting sqref="Q90">
    <cfRule type="cellIs" dxfId="101" priority="7" operator="greaterThan">
      <formula>$E$90</formula>
    </cfRule>
    <cfRule type="cellIs" dxfId="100" priority="100" operator="lessThan">
      <formula>$E$90</formula>
    </cfRule>
    <cfRule type="cellIs" dxfId="99" priority="101" operator="greaterThan">
      <formula>$E$90</formula>
    </cfRule>
  </conditionalFormatting>
  <conditionalFormatting sqref="Q91">
    <cfRule type="cellIs" dxfId="98" priority="6" operator="greaterThan">
      <formula>$E$91</formula>
    </cfRule>
    <cfRule type="cellIs" dxfId="97" priority="98" operator="lessThan">
      <formula>$E$91</formula>
    </cfRule>
    <cfRule type="cellIs" dxfId="96" priority="99" operator="greaterThan">
      <formula>$E$91</formula>
    </cfRule>
  </conditionalFormatting>
  <conditionalFormatting sqref="Q92">
    <cfRule type="cellIs" dxfId="95" priority="5" operator="greaterThan">
      <formula>$E$92</formula>
    </cfRule>
    <cfRule type="cellIs" dxfId="94" priority="96" operator="lessThan">
      <formula>$E$92</formula>
    </cfRule>
    <cfRule type="cellIs" dxfId="93" priority="97" operator="greaterThan">
      <formula>$E$92</formula>
    </cfRule>
  </conditionalFormatting>
  <conditionalFormatting sqref="Q93">
    <cfRule type="cellIs" dxfId="92" priority="4" operator="greaterThan">
      <formula>$E$93</formula>
    </cfRule>
    <cfRule type="cellIs" dxfId="91" priority="94" operator="lessThan">
      <formula>$E$93</formula>
    </cfRule>
    <cfRule type="cellIs" dxfId="90" priority="95" operator="greaterThan">
      <formula>$E$93</formula>
    </cfRule>
  </conditionalFormatting>
  <conditionalFormatting sqref="Q94">
    <cfRule type="cellIs" dxfId="89" priority="3" operator="greaterThan">
      <formula>$E$94</formula>
    </cfRule>
    <cfRule type="cellIs" dxfId="88" priority="92" operator="lessThan">
      <formula>$E$94</formula>
    </cfRule>
    <cfRule type="cellIs" dxfId="87" priority="93" operator="greaterThan">
      <formula>$E$94</formula>
    </cfRule>
  </conditionalFormatting>
  <conditionalFormatting sqref="Q95">
    <cfRule type="cellIs" dxfId="86" priority="2" operator="greaterThan">
      <formula>$E$95</formula>
    </cfRule>
    <cfRule type="cellIs" dxfId="85" priority="90" operator="lessThan">
      <formula>$E$95</formula>
    </cfRule>
    <cfRule type="cellIs" dxfId="84" priority="91" operator="greaterThan">
      <formula>$E$95</formula>
    </cfRule>
  </conditionalFormatting>
  <conditionalFormatting sqref="Q96">
    <cfRule type="cellIs" dxfId="83" priority="1" operator="greaterThan">
      <formula>$E$96</formula>
    </cfRule>
    <cfRule type="cellIs" dxfId="82" priority="88" operator="lessThan">
      <formula>$E$96</formula>
    </cfRule>
    <cfRule type="cellIs" dxfId="81" priority="89" operator="greaterThan">
      <formula>$E$96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Outcome Measures  Demographics</vt:lpstr>
      <vt:lpstr>Staff Attorneys and Advocates</vt:lpstr>
      <vt:lpstr>Pro Bono Attorneys</vt:lpstr>
      <vt:lpstr>Judicare or Contract Attorneys</vt:lpstr>
    </vt:vector>
  </TitlesOfParts>
  <Company>MN Judicial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Beaudet, Susan</dc:creator>
  <cp:lastModifiedBy>Beaudet, Susan</cp:lastModifiedBy>
  <cp:lastPrinted>2023-01-06T16:23:06Z</cp:lastPrinted>
  <dcterms:created xsi:type="dcterms:W3CDTF">2019-12-17T15:30:17Z</dcterms:created>
  <dcterms:modified xsi:type="dcterms:W3CDTF">2024-12-17T17:03:47Z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79656f-57b9-4d90-9939-25c1fcaa4399_Enabled">
    <vt:lpwstr>true</vt:lpwstr>
  </property>
  <property fmtid="{D5CDD505-2E9C-101B-9397-08002B2CF9AE}" pid="3" name="MSIP_Label_be79656f-57b9-4d90-9939-25c1fcaa4399_SetDate">
    <vt:lpwstr>2024-12-13T15:16:22Z</vt:lpwstr>
  </property>
  <property fmtid="{D5CDD505-2E9C-101B-9397-08002B2CF9AE}" pid="4" name="MSIP_Label_be79656f-57b9-4d90-9939-25c1fcaa4399_Method">
    <vt:lpwstr>Standard</vt:lpwstr>
  </property>
  <property fmtid="{D5CDD505-2E9C-101B-9397-08002B2CF9AE}" pid="5" name="MSIP_Label_be79656f-57b9-4d90-9939-25c1fcaa4399_Name">
    <vt:lpwstr>Moderate</vt:lpwstr>
  </property>
  <property fmtid="{D5CDD505-2E9C-101B-9397-08002B2CF9AE}" pid="6" name="MSIP_Label_be79656f-57b9-4d90-9939-25c1fcaa4399_SiteId">
    <vt:lpwstr>8cf8312b-4c34-4b6f-9dee-c56512a7510f</vt:lpwstr>
  </property>
  <property fmtid="{D5CDD505-2E9C-101B-9397-08002B2CF9AE}" pid="7" name="MSIP_Label_be79656f-57b9-4d90-9939-25c1fcaa4399_ActionId">
    <vt:lpwstr>1f54a4a2-f7a9-4d89-b64a-16f614c02b49</vt:lpwstr>
  </property>
  <property fmtid="{D5CDD505-2E9C-101B-9397-08002B2CF9AE}" pid="8" name="MSIP_Label_be79656f-57b9-4d90-9939-25c1fcaa4399_ContentBits">
    <vt:lpwstr>0</vt:lpwstr>
  </property>
</Properties>
</file>